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859"/>
  </bookViews>
  <sheets>
    <sheet name="汇总" sheetId="10" r:id="rId1"/>
    <sheet name="明细表" sheetId="6" r:id="rId2"/>
  </sheets>
  <definedNames>
    <definedName name="_xlnm._FilterDatabase" localSheetId="1" hidden="1">明细表!$A$5:$L$57</definedName>
    <definedName name="_xlnm.Print_Titles" localSheetId="1">明细表!$3:$5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<sst xmlns="http://schemas.openxmlformats.org/spreadsheetml/2006/main" count="329" uniqueCount="191">
  <si>
    <t>附件1</t>
  </si>
  <si>
    <t>马边彝族自治县2026年财政衔接推进乡村振兴补助资金项目汇总表</t>
  </si>
  <si>
    <t>序号</t>
  </si>
  <si>
    <t>主管部门</t>
  </si>
  <si>
    <t>项目个数</t>
  </si>
  <si>
    <t>项目计划总投资</t>
  </si>
  <si>
    <t>2026年拟安排资金</t>
  </si>
  <si>
    <t>安排产业项目资金</t>
  </si>
  <si>
    <t>产业占比</t>
  </si>
  <si>
    <t>新建项目</t>
  </si>
  <si>
    <t>续建项目</t>
  </si>
  <si>
    <t>县发展改革局、
县财政局</t>
  </si>
  <si>
    <t>县交通运输局</t>
  </si>
  <si>
    <t>县林业局</t>
  </si>
  <si>
    <t>县民宗局</t>
  </si>
  <si>
    <t>县农业农村局</t>
  </si>
  <si>
    <t>县人社局</t>
  </si>
  <si>
    <t>县委组织部</t>
  </si>
  <si>
    <t>县住建局</t>
  </si>
  <si>
    <t>合计</t>
  </si>
  <si>
    <t>附件2</t>
  </si>
  <si>
    <t>马边彝族自治县2026年财政衔接推进乡村振兴补助资金项目使用安排表</t>
  </si>
  <si>
    <t>项目名称</t>
  </si>
  <si>
    <t>建设任务</t>
  </si>
  <si>
    <t>2026年安排资金（万元）</t>
  </si>
  <si>
    <t>资金来源及构成</t>
  </si>
  <si>
    <t>项目实施单位</t>
  </si>
  <si>
    <t>项目主管部门</t>
  </si>
  <si>
    <t>备注</t>
  </si>
  <si>
    <t>建设规模及内容</t>
  </si>
  <si>
    <t>实施地点</t>
  </si>
  <si>
    <t>中央衔接资金</t>
  </si>
  <si>
    <t>省级衔接资金</t>
  </si>
  <si>
    <t>市级衔接资金</t>
  </si>
  <si>
    <t>县级衔接资金</t>
  </si>
  <si>
    <t>—</t>
  </si>
  <si>
    <t>一、基础设施</t>
  </si>
  <si>
    <t>马边彝族自治县劳动镇2025年以工代赈示范工程</t>
  </si>
  <si>
    <t>新（改）建道路8.2公里，路面厚度20厘米，C30混凝土路面。其中：新建道路5.0公里，宽度4.0米；扩建道路3.2公里（宽度由3.5米加宽至4.5米），包含路基路面、挡墙64处（6869立方米）、圆管涵、排水沟等。新建砼排水沟共计0.8千米。</t>
  </si>
  <si>
    <t>劳动镇珍珠桥村</t>
  </si>
  <si>
    <t>劳动镇人民政府</t>
  </si>
  <si>
    <t>县发展改革局</t>
  </si>
  <si>
    <t>新建</t>
  </si>
  <si>
    <t>马边彝族自治县雪口山镇天花水产业道路</t>
  </si>
  <si>
    <t>新挖道路8公里，路面3.5米。</t>
  </si>
  <si>
    <t>雪口山镇天花水村</t>
  </si>
  <si>
    <t>雪口山镇人民政府</t>
  </si>
  <si>
    <t>续建</t>
  </si>
  <si>
    <t>马边彝族自治县三河口镇2026年中央财政以工代赈项目</t>
  </si>
  <si>
    <t>新建道路5.661km，宽度3.5~4.5m，路面类型为混凝土路面、泥结碎石路面。含包含路基路面、挡墙（5m内高）、圆管涵、排水沟等。</t>
  </si>
  <si>
    <t>三河口镇扇子湾村</t>
  </si>
  <si>
    <t>三河口镇人民政府</t>
  </si>
  <si>
    <t>马边彝族自治县劳动镇2026年中央财政以工代赈项目</t>
  </si>
  <si>
    <t>改（扩）建道路8.755km，路基宽4~5m，路面类型为混凝土路面。含包含路基路面、挡墙（5m内高）、圆管涵、盖板涵、排水沟等。</t>
  </si>
  <si>
    <t>劳动镇红椿村</t>
  </si>
  <si>
    <t>马边彝族自治县梅林镇干田坝村公路桥新建工程</t>
  </si>
  <si>
    <t>新建1座桥梁全长60m</t>
  </si>
  <si>
    <t>梅林镇干田坝村</t>
  </si>
  <si>
    <t>梅林镇人民政府</t>
  </si>
  <si>
    <t>马边彝族自治县劳动镇柏香村产业道路改建工程</t>
  </si>
  <si>
    <t>路线全长9.2691Km，A线路基宽度4.5米，改线段路基宽度4.5米</t>
  </si>
  <si>
    <t>劳动镇柏香村</t>
  </si>
  <si>
    <t>马边彝族自治县劳动镇团结村鼓儿滩桥梁新建工程</t>
  </si>
  <si>
    <t>新建1-60m钢筋砼拱桥1座</t>
  </si>
  <si>
    <t>劳动镇团结村</t>
  </si>
  <si>
    <t>马边彝族自治县永红乡罗垮村4组永谷路改建工程</t>
  </si>
  <si>
    <t>改建道路全长3.997公里，路线起于罗垮村四组，止于五马村三组，安装安防设施1068米</t>
  </si>
  <si>
    <t>永红乡罗垮村</t>
  </si>
  <si>
    <t>永红乡人民政府</t>
  </si>
  <si>
    <t>马边彝族自治县C607胭脂山路口至黄连山林场场部美丽乡村路</t>
  </si>
  <si>
    <t>项目路线起于胭脂山路口，止于黄连山林场场部，全长4.183公里</t>
  </si>
  <si>
    <t>荍坝镇金华村</t>
  </si>
  <si>
    <t>荍坝镇人民政府</t>
  </si>
  <si>
    <t>马边彝族自治县2026年交通基础设施补短板项目（一标段）</t>
  </si>
  <si>
    <t>新建3-20m预应力钢筋砼空心板桥1座（高卓营乡大院子村公路桥）；新建硬化道路1.2公里，宽4.5米（永红乡柱上村4组通组路）</t>
  </si>
  <si>
    <t>高卓营乡大院子村1组、
永红乡柱上村4组</t>
  </si>
  <si>
    <t>马边彝族自治县2026年交通基础设施补短板项目（二标段）</t>
  </si>
  <si>
    <t>雪口山镇拦马埂村四组通组路硬化（2.25公里道路，路面宽度3.5米）；建设镇联河村四组通组路硬化（2.5公里道路，宽4.5米，新建错车道）</t>
  </si>
  <si>
    <t>雪口山镇拦马埂村4组、
建设镇联河村4组</t>
  </si>
  <si>
    <t>马边彝族自治县2026年交通基础设施补短板项目（三标段）</t>
  </si>
  <si>
    <t>劳动镇先锋村四组通组路硬化（硬化2.3公里道路，路面宽度4.5米）；荣丁镇新华村十一组通组路硬化（硬化2公里道路，路面宽度4.5米）</t>
  </si>
  <si>
    <t>劳动镇先锋村4组、荣丁镇
新华村11组</t>
  </si>
  <si>
    <t>马边彝族自治县梅林镇梅子坝村青梅产业道路公路桥改建工程</t>
  </si>
  <si>
    <t>新建4-20m预应力钢筋砼空心板桥1座</t>
  </si>
  <si>
    <t>梅林镇梅子坝村</t>
  </si>
  <si>
    <t>马边彝族自治县2026年农村公共厕所建设项目</t>
  </si>
  <si>
    <t>苏坝镇庄家坝村新建农村公共厕所1座，白杨槽村改建农村公共厕所2座</t>
  </si>
  <si>
    <t>苏坝镇庄家坝村、白杨槽村</t>
  </si>
  <si>
    <t>苏坝镇人民政府</t>
  </si>
  <si>
    <t>二、产业发展</t>
  </si>
  <si>
    <r>
      <rPr>
        <sz val="18"/>
        <color theme="1"/>
        <rFont val="宋体"/>
        <charset val="134"/>
      </rPr>
      <t>三河口镇</t>
    </r>
    <r>
      <rPr>
        <sz val="18"/>
        <color theme="1"/>
        <rFont val="Courier New"/>
        <charset val="134"/>
      </rPr>
      <t>“</t>
    </r>
    <r>
      <rPr>
        <sz val="18"/>
        <color theme="1"/>
        <rFont val="宋体"/>
        <charset val="134"/>
      </rPr>
      <t>梅上竹海</t>
    </r>
    <r>
      <rPr>
        <sz val="18"/>
        <color theme="1"/>
        <rFont val="Courier New"/>
        <charset val="134"/>
      </rPr>
      <t>”</t>
    </r>
    <r>
      <rPr>
        <sz val="18"/>
        <color theme="1"/>
        <rFont val="宋体"/>
        <charset val="134"/>
      </rPr>
      <t>竹笋</t>
    </r>
    <r>
      <rPr>
        <sz val="18"/>
        <color theme="1"/>
        <rFont val="Courier New"/>
        <charset val="134"/>
      </rPr>
      <t>·</t>
    </r>
    <r>
      <rPr>
        <sz val="18"/>
        <color theme="1"/>
        <rFont val="宋体"/>
        <charset val="134"/>
      </rPr>
      <t>青梅园区培育项目（一期）</t>
    </r>
  </si>
  <si>
    <t xml:space="preserve">1.新建产业路20公里。
</t>
  </si>
  <si>
    <t>三河口镇涉水坝村、
扇子湾村、先家普村</t>
  </si>
  <si>
    <t>马边彝族自治县建设镇三溪村林竹园区项目</t>
  </si>
  <si>
    <t>新建林竹产业道路3公里，提升改造竹笋基地100亩，配套病虫害防治、水肥一体化、补植补造、田间管理等建设。</t>
  </si>
  <si>
    <t>建设镇三溪村</t>
  </si>
  <si>
    <t>建设镇人民政府</t>
  </si>
  <si>
    <t>民主镇丰产村白竹现代竹业园区基地质量提升项目</t>
  </si>
  <si>
    <t>提升改造竹笋基地400亩，配套2米宽产业碎石道路2公里，采笋步道1公里，宽1.5米，竹笋摊晾平台等；丰产村白竹现代竹业园区基地竹笋加工厂至建民路2.8公里产业道路因地制宜加宽，丰产村白竹现代竹业园区基地竹笋加工厂厂房防腐防潮改造；配套白竹现代竹业园区内标识牌，栽植1200亩笋用竹。</t>
  </si>
  <si>
    <t>民主镇丰产村</t>
  </si>
  <si>
    <t>民主镇人民政府</t>
  </si>
  <si>
    <t>马边彝族自治县烟峰镇大风顶村冷水洛竹产业园区建设</t>
  </si>
  <si>
    <t xml:space="preserve">提升改造竹产业基地面积约500亩，并配套绿色防控等设施，设立相关标识标牌等，硬化大风顶村1组范围（冷水洛片区）原有3公里长产业道路。
</t>
  </si>
  <si>
    <t>烟峰镇大风顶村</t>
  </si>
  <si>
    <t>烟峰镇人民政府</t>
  </si>
  <si>
    <t>马边彝族自治县永红乡柱上竹产业园区建设项目</t>
  </si>
  <si>
    <t>1.新增种植3000亩竹基地。
2.罗撤依达产业道路路面整治4.15公里。</t>
  </si>
  <si>
    <t>永红乡柱上村</t>
  </si>
  <si>
    <t>三河口镇邓家坝青梅竹笋示范园区建设项目</t>
  </si>
  <si>
    <t>打造竹笋示范园1000亩，提升改造竹笋基地5000亩，配套病虫害防治、水肥一体化、补植补造、田间管理等建设；新建4.5米宽产业路4公里，改造提升产业道路3公里；采购1台无人机用于竹笋、肥料搬运和日常园区管护；打造青梅示范园50亩，主要内容为青梅技改、施肥、病虫害防治，园区便道，灌溉设施，标识标牌，本土青梅展示，林下复合种植等；新建青梅竹笋烘干工厂1座，采购青梅分选机3台，青梅采收机50台；青梅基地改造提升。</t>
  </si>
  <si>
    <t>三河口镇三河口村</t>
  </si>
  <si>
    <t>马边彝族自治县梅林镇“青梅竹马.世外梅林”青梅·竹笋现代产业园区培育项目（三期）</t>
  </si>
  <si>
    <t>采购50把青梅采摘器和2台青梅果简易筛选机；青梅简易分拣厂配套设施；新建产业路（碎石路面，4.5宽）9.5公里；                                                                                                                                                            在梅林镇镇梅子坝等村（青梅·竹笋现代产业园区核心区）按“以奖代补”方式实施青梅改造提升(含青梅施肥、修枝剪枝、蔬果)；改造提升青梅·竹笋现代产业园区灌溉蓄水池1个和新建青梅·竹笋现代产业园区病虫害防治观测2个；新建青梅晾晒场2个。</t>
  </si>
  <si>
    <t>梅林镇梅子坝村、二坪村</t>
  </si>
  <si>
    <t>马边彝族自治县大竹堡乡竹笋园区提升项目</t>
  </si>
  <si>
    <t>新山村竹笋初加工厂房建设（5000㎡）及排污设施采购。</t>
  </si>
  <si>
    <t>大竹堡乡新山村</t>
  </si>
  <si>
    <t>大竹堡乡人民政府</t>
  </si>
  <si>
    <t>2026年中省财政扶持集体经济项目</t>
  </si>
  <si>
    <t>2026年中省财政扶持集体经济项目13个村</t>
  </si>
  <si>
    <t>13个村</t>
  </si>
  <si>
    <t>各乡镇人民政府</t>
  </si>
  <si>
    <t>马边彝族自治县荣丁猕猴桃现代农业园区省级奖补资金项目</t>
  </si>
  <si>
    <t>改造提升低产低效猕猴桃基地500亩；推广猕猴桃牵引新技术试验示范200亩。</t>
  </si>
  <si>
    <t>下溪镇鱼仓山村、荣丁镇
马脑村</t>
  </si>
  <si>
    <t>荣丁镇、下溪镇</t>
  </si>
  <si>
    <t>2026年帮扶对象产业发展奖补资金项目</t>
  </si>
  <si>
    <t>鼓励原脱贫群众发展见效快、周期短的“小菜园”“小果园”“小畜禽”等“短平快”到户产业项目，激发帮扶对象群众内生动力。</t>
  </si>
  <si>
    <t>15个乡镇</t>
  </si>
  <si>
    <t>小额信贷贴息</t>
  </si>
  <si>
    <t>苏坝镇农业产业强镇培育项目</t>
  </si>
  <si>
    <t>1.硬化宽4.5米产业路7公里，新建宽4.5米产业路3公里；2.打造茶叶主题基地1处；3.提升、改良马绿一号茶叶2000亩；4.水肥一体化建设1套覆盖老茶2000亩。5.茶叶社会化服务提升；6.制定茶叶全产业链发展团标，有机茶生产技术规程，培育荒野老茶品牌1个。</t>
  </si>
  <si>
    <t>苏坝镇各村</t>
  </si>
  <si>
    <t>马边彝族自治县茶叶千亿优势特色农业产业培育项目</t>
  </si>
  <si>
    <t>实施基地水平提升，支持改造低产茶园3000亩，支持经营主体≥5家，其中省级龙头企业1家，市级龙头企业2家，持续打造“马边绿茶”品牌。</t>
  </si>
  <si>
    <t>主要涉茶乡镇</t>
  </si>
  <si>
    <t>雪口山镇永兴村金耳菌种植示范项目</t>
  </si>
  <si>
    <t>建设金耳菌育苗中心约5000平方米，标准化种植车间约15000平方米，并配套相关设施设备</t>
  </si>
  <si>
    <t>雪口山镇永兴村</t>
  </si>
  <si>
    <t>劳动镇永和片区茶产业提质增效项目</t>
  </si>
  <si>
    <t>1.宜机化道路建设：开展园区宜机化作业道路建设项目，围绕永和、高峰、团结共2000余亩茶园，新建机耕道共13.45公里（宽2米）、步道1.2公里以及相关道路配套设施。
2.基地水平提升：对半衰老茶树进行重修剪、衰老茶树进行台刈等方式，提升改造低产低效茶园2000亩。
3.基础设施提档升级：修建排水沟总长7.0公里；新建50立方米蓄水池10个，铺设灌溉水管7.5千米，喷杆、喷头更换800个、阀门20个；改建道路2.8公里，硬化5公里。
4.其他配套基础设施：晾晒中心保鲜存储房10个、标识牌2个
5.盘活闲置资产村小，改建茶叶加工厂1个。</t>
  </si>
  <si>
    <t>劳动镇永和村、高峰村、
团结村</t>
  </si>
  <si>
    <t>荍坝镇特色产业强镇建设项目</t>
  </si>
  <si>
    <t>新建2个茶叶加工通用厂房，占地5000㎡，配套建设冷链仓储设施500m³、产业服务中心480㎡，并配套其他基础设施设备，提升园区基地、加工、科技等能力。</t>
  </si>
  <si>
    <t>荍坝镇</t>
  </si>
  <si>
    <t>荍坝镇惠定村道地中药材示范园区项目</t>
  </si>
  <si>
    <t>1.建设1000亩佛手柑、姜黄、黄精、白芍、白术、黄连等中药材基地；2.新建白芍、黄连中药材育苗基地5亩；3.硬化园区产业道路宽3.5米、长4公里以及配套排水设施。</t>
  </si>
  <si>
    <t>永红乡三文鱼育种场建设项目</t>
  </si>
  <si>
    <t>新建占地约10亩，年产三文鱼发眼卵5000—6000万粒育种场。</t>
  </si>
  <si>
    <t>永红乡</t>
  </si>
  <si>
    <t>马边彝族自治县雪口山镇种植基地示范项目</t>
  </si>
  <si>
    <t>1.平整和改良土地100亩。2.新建100亩农光互补连栋温室智能大棚，安装光伏发电组件，配套智能控温系统、病虫害防控系统、自动化喷灌系统。3.新建给排水管网、3.5千米道路（含生产便道）等田间配套设施。4.新建500㎡无菌育苗温室、800㎡分拣分装打包室、100㎡冷藏库配套功能用房及安装实施设备。</t>
  </si>
  <si>
    <t>马边彝族自治县下溪镇石龙门村能繁母猪现代化养殖场项目</t>
  </si>
  <si>
    <t>占地95亩，新建19693㎡的养猪场；其中养殖区16000㎡，粪污无害化处理区2500㎡，中转区及其他配套设施1193㎡，及配套道路等其他相关设施。</t>
  </si>
  <si>
    <t>下溪镇</t>
  </si>
  <si>
    <t>下溪镇人民政府</t>
  </si>
  <si>
    <t>马边彝族自治县畜禽种养循环农业园区建设项目</t>
  </si>
  <si>
    <t>劳动镇珍珠桥村园区：1、入场村道升级改造9.2km。其中，3.71km道路加宽1m，增加会车道24个，配套新建园区便路0.15km2、园区配套设施打造。大竹堡乡朝阳坪园区： 
1、硬化朝阳坪村冒火山组4.5m宽道路4.4km；2、新建园区种植基地500亩，并配套建设生产便道、蓄水池等基础设施（其中土地平整500亩；土壤改良500亩；新建A级渠道0.93km，B级渠6.28km，新建200m3蓄水池4口，新建提灌站1座，修建底格栏栅坝一座，铺设PE给水管φ160 HDPE 160 2.8km，PE给水管HDφ110PEφ3.4km；新建3.0m宽碎石生产路7.2km）；3、建设现有养猪场的排污系统；4、园区配套设施打造</t>
  </si>
  <si>
    <t>劳动镇、大竹堡乡</t>
  </si>
  <si>
    <t>下溪镇产业提升项目</t>
  </si>
  <si>
    <t>1.下溪镇鱼仓山村猕猴桃园区改扩建
（1）土地整治：对97亩土地进行统一平整、清除杂灌、开挖定植穴。（2）肥力提升：采购50吨有机肥。（3）苗木采购与定植：采购优质猕猴桃苗约10670株（按110株/亩计）。（4）棚架系统建设：搭建标准“T”形棚架，包括预制水泥桩（约970根）、纵横钢丝拉网、地锚等。（5）灌溉系统建设：安装节水灌溉设备，确保水肥供应均匀高效。
2.下溪镇观音岩村梨儿坪组鹌鹑产业道路维修整治
对下溪镇观音岩村梨儿坪组鹌鹑基地长约1000米、宽4.5米的原有路面进行整治硬化，并对部分路段进行加宽、增设错车道、新建挡墙、盖板及配套护栏、排水渠。</t>
  </si>
  <si>
    <t>川红工夫红茶产业集群建设项目</t>
  </si>
  <si>
    <t>茶园基础设施提升2.85公里，采购机采茶园管理设备，实施茶园绿色防控服务5000亩，建设社会化服务组织3个，开展茶叶品牌提升服务。</t>
  </si>
  <si>
    <t>涉茶乡镇</t>
  </si>
  <si>
    <t>荣丁镇佛手柑产业园区建设项目（一期）</t>
  </si>
  <si>
    <t>建设佛手柑产业基地1800亩，硬化产业道路6.77公里，修建毛坯产业道路16.5公里，产业便道9公里，安装水肥一体灌溉管网22km，塑胶蓄水桶50个，新建生产用房3个</t>
  </si>
  <si>
    <t>光荣村、新桥村、裕坪村</t>
  </si>
  <si>
    <t>荣丁镇人民政府</t>
  </si>
  <si>
    <t>马边彝族自治县荣丁镇光荣村四川民族村寨项目（佛手柑产业基地提升项目）</t>
  </si>
  <si>
    <t>采用原有林木和佛手柑间种方式，新建600亩佛手柑产业基地。</t>
  </si>
  <si>
    <t>荣丁镇光荣村</t>
  </si>
  <si>
    <t xml:space="preserve">马边彝族自治县劳动镇柏香村桂花林茶叶基地提质增效项目  </t>
  </si>
  <si>
    <t>茶园安装太阳能杀虫灯10盏， 黄版10000张，对长1.6km、宽 3.5m的产业破损路面进行修复, 加铺20cm厚C30砼约5900㎡，并 在其狭窄路段设置错车道约 5处，以及配套建设排水沟等</t>
  </si>
  <si>
    <t>荍坝镇碾茶基地提升项目</t>
  </si>
  <si>
    <t>对荍坝镇贡茶综合体暨荍坝贡茶产业服务中心项目厂房提升；采购400亩碾茶示范基地遮阳网</t>
  </si>
  <si>
    <t>三、其他</t>
  </si>
  <si>
    <t>易地扶贫搬迁贷款和调整规范后的地方政府债券贴息</t>
  </si>
  <si>
    <t>对规划内的易地扶贫搬迁贷款和调整规范后的地方政府债券按规定予以贴息补助。</t>
  </si>
  <si>
    <t>全县</t>
  </si>
  <si>
    <t>县发展改革局
县财政局</t>
  </si>
  <si>
    <t>2026年帮扶对象就业增收奖补项目</t>
  </si>
  <si>
    <t>按照帮扶对象就业增收情况进行奖补。</t>
  </si>
  <si>
    <t>全县范围内</t>
  </si>
  <si>
    <t>2026年农村公益性岗位补贴</t>
  </si>
  <si>
    <t>根据2026年安置农村公益性岗位数量，按照400元/人/月的标准发放补贴。</t>
  </si>
  <si>
    <t>脱贫人口（含防止返贫监测对象）跨区域务工就业交通补助</t>
  </si>
  <si>
    <t>对脱贫人口（含防止返贫监测对象）跨区域务工就业进行交通补助。</t>
  </si>
  <si>
    <t>雨露计划</t>
  </si>
  <si>
    <t>对全县符合条件的学生发放雨露计划补助资金</t>
  </si>
  <si>
    <t>2025年马边县民族手工业融合创新发展项目</t>
  </si>
  <si>
    <t>1.对本县彝族传统手工艺（花间刺绣）进行专项调查并开展对外宣传；2.以现代化、时尚化为导向创新推出民族手工艺产品；3.以数字化赋能民族手工业融合创新发展（形成IP数字形象、建立新产品三维模型和建设平台展示窗口）；4.对民族手工业者开展技艺提升培训和对外交流展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</si>
</sst>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000_ "/>
  </numFmts>
  <fonts count="40">
    <font>
      <sz val="11"/>
      <color theme="1"/>
      <name val="宋体"/>
      <charset val="134"/>
      <scheme val="minor"/>
    </font>
    <font>
      <sz val="18"/>
      <name val="宋体"/>
      <charset val="134"/>
    </font>
    <font>
      <sz val="28"/>
      <name val="宋体"/>
      <charset val="134"/>
    </font>
    <font>
      <b/>
      <sz val="18"/>
      <name val="宋体"/>
      <charset val="134"/>
    </font>
    <font>
      <sz val="18"/>
      <name val="宋体"/>
      <charset val="134"/>
      <scheme val="minor"/>
    </font>
    <font>
      <sz val="12"/>
      <name val="宋体"/>
      <charset val="134"/>
    </font>
    <font>
      <sz val="28"/>
      <color theme="1"/>
      <name val="黑体"/>
      <charset val="134"/>
    </font>
    <font>
      <sz val="36"/>
      <color theme="1"/>
      <name val="方正小标宋简体"/>
      <charset val="134"/>
    </font>
    <font>
      <sz val="18"/>
      <color theme="1"/>
      <name val="黑体"/>
      <charset val="134"/>
    </font>
    <font>
      <b/>
      <sz val="18"/>
      <color theme="1"/>
      <name val="黑体"/>
      <charset val="134"/>
    </font>
    <font>
      <b/>
      <sz val="18"/>
      <color theme="1"/>
      <name val="宋体"/>
      <charset val="134"/>
      <scheme val="minor"/>
    </font>
    <font>
      <b/>
      <sz val="18"/>
      <name val="宋体"/>
      <charset val="134"/>
      <scheme val="minor"/>
    </font>
    <font>
      <sz val="18"/>
      <color theme="1"/>
      <name val="宋体"/>
      <charset val="134"/>
      <scheme val="minor"/>
    </font>
    <font>
      <sz val="18"/>
      <color theme="1"/>
      <name val="宋体"/>
      <charset val="0"/>
      <scheme val="minor"/>
    </font>
    <font>
      <sz val="18"/>
      <color theme="1"/>
      <name val="宋体"/>
      <charset val="134"/>
    </font>
    <font>
      <sz val="16"/>
      <color theme="1"/>
      <name val="黑体"/>
      <charset val="134"/>
    </font>
    <font>
      <sz val="20"/>
      <color rgb="FF000000"/>
      <name val="方正小标宋简体"/>
      <charset val="134"/>
    </font>
    <font>
      <b/>
      <sz val="18"/>
      <color indexed="8"/>
      <name val="宋体"/>
      <charset val="134"/>
    </font>
    <font>
      <sz val="18"/>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0"/>
    </font>
    <font>
      <sz val="18"/>
      <color theme="1"/>
      <name val="Courier New"/>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0"/>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9" fillId="0" borderId="0">
      <alignment vertical="center"/>
    </xf>
    <xf numFmtId="0" fontId="20" fillId="0" borderId="0">
      <alignment vertical="center"/>
    </xf>
    <xf numFmtId="0" fontId="0" fillId="2" borderId="17">
      <alignment vertical="center"/>
    </xf>
    <xf numFmtId="0" fontId="21" fillId="0" borderId="0">
      <alignment vertical="center"/>
    </xf>
    <xf numFmtId="0" fontId="22" fillId="0" borderId="0">
      <alignment vertical="center"/>
    </xf>
    <xf numFmtId="0" fontId="23" fillId="0" borderId="0">
      <alignment vertical="center"/>
    </xf>
    <xf numFmtId="0" fontId="24" fillId="0" borderId="18">
      <alignment vertical="center"/>
    </xf>
    <xf numFmtId="0" fontId="25" fillId="0" borderId="18">
      <alignment vertical="center"/>
    </xf>
    <xf numFmtId="0" fontId="26" fillId="0" borderId="19">
      <alignment vertical="center"/>
    </xf>
    <xf numFmtId="0" fontId="26" fillId="0" borderId="0">
      <alignment vertical="center"/>
    </xf>
    <xf numFmtId="0" fontId="27" fillId="3" borderId="20">
      <alignment vertical="center"/>
    </xf>
    <xf numFmtId="0" fontId="28" fillId="4" borderId="21">
      <alignment vertical="center"/>
    </xf>
    <xf numFmtId="0" fontId="29" fillId="4" borderId="20">
      <alignment vertical="center"/>
    </xf>
    <xf numFmtId="0" fontId="30" fillId="5" borderId="22">
      <alignment vertical="center"/>
    </xf>
    <xf numFmtId="0" fontId="31" fillId="0" borderId="23">
      <alignment vertical="center"/>
    </xf>
    <xf numFmtId="0" fontId="32" fillId="0" borderId="24">
      <alignment vertical="center"/>
    </xf>
    <xf numFmtId="0" fontId="33" fillId="6" borderId="0">
      <alignment vertical="center"/>
    </xf>
    <xf numFmtId="0" fontId="34" fillId="7" borderId="0">
      <alignment vertical="center"/>
    </xf>
    <xf numFmtId="0" fontId="35" fillId="8" borderId="0">
      <alignment vertical="center"/>
    </xf>
    <xf numFmtId="0" fontId="36" fillId="9" borderId="0">
      <alignment vertical="center"/>
    </xf>
    <xf numFmtId="0" fontId="37" fillId="10" borderId="0">
      <alignment vertical="center"/>
    </xf>
    <xf numFmtId="0" fontId="37" fillId="11" borderId="0">
      <alignment vertical="center"/>
    </xf>
    <xf numFmtId="0" fontId="36" fillId="12" borderId="0">
      <alignment vertical="center"/>
    </xf>
    <xf numFmtId="0" fontId="36" fillId="13" borderId="0">
      <alignment vertical="center"/>
    </xf>
    <xf numFmtId="0" fontId="37" fillId="14" borderId="0">
      <alignment vertical="center"/>
    </xf>
    <xf numFmtId="0" fontId="37" fillId="15" borderId="0">
      <alignment vertical="center"/>
    </xf>
    <xf numFmtId="0" fontId="36" fillId="16" borderId="0">
      <alignment vertical="center"/>
    </xf>
    <xf numFmtId="0" fontId="36" fillId="17" borderId="0">
      <alignment vertical="center"/>
    </xf>
    <xf numFmtId="0" fontId="37" fillId="18" borderId="0">
      <alignment vertical="center"/>
    </xf>
    <xf numFmtId="0" fontId="37" fillId="19" borderId="0">
      <alignment vertical="center"/>
    </xf>
    <xf numFmtId="0" fontId="36" fillId="20" borderId="0">
      <alignment vertical="center"/>
    </xf>
    <xf numFmtId="0" fontId="36" fillId="21" borderId="0">
      <alignment vertical="center"/>
    </xf>
    <xf numFmtId="0" fontId="37" fillId="22" borderId="0">
      <alignment vertical="center"/>
    </xf>
    <xf numFmtId="0" fontId="37" fillId="23" borderId="0">
      <alignment vertical="center"/>
    </xf>
    <xf numFmtId="0" fontId="36" fillId="24" borderId="0">
      <alignment vertical="center"/>
    </xf>
    <xf numFmtId="0" fontId="36" fillId="25" borderId="0">
      <alignment vertical="center"/>
    </xf>
    <xf numFmtId="0" fontId="37" fillId="26" borderId="0">
      <alignment vertical="center"/>
    </xf>
    <xf numFmtId="0" fontId="37" fillId="27" borderId="0">
      <alignment vertical="center"/>
    </xf>
    <xf numFmtId="0" fontId="36" fillId="28" borderId="0">
      <alignment vertical="center"/>
    </xf>
    <xf numFmtId="0" fontId="36" fillId="29" borderId="0">
      <alignment vertical="center"/>
    </xf>
    <xf numFmtId="0" fontId="37" fillId="30" borderId="0">
      <alignment vertical="center"/>
    </xf>
    <xf numFmtId="0" fontId="37" fillId="31" borderId="0">
      <alignment vertical="center"/>
    </xf>
    <xf numFmtId="0" fontId="36" fillId="32" borderId="0">
      <alignment vertical="center"/>
    </xf>
    <xf numFmtId="0" fontId="38" fillId="0" borderId="0"/>
    <xf numFmtId="0" fontId="5" fillId="0" borderId="0" applyProtection="0">
      <alignment vertical="center"/>
    </xf>
  </cellStyleXfs>
  <cellXfs count="86">
    <xf numFmtId="0" fontId="0" fillId="0" borderId="0" xfId="0"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xf>
    <xf numFmtId="0" fontId="6" fillId="0" borderId="0"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left" vertical="center" wrapText="1"/>
    </xf>
    <xf numFmtId="0" fontId="7"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xf>
    <xf numFmtId="0" fontId="8" fillId="0" borderId="2" xfId="0" applyNumberFormat="1" applyFont="1" applyFill="1" applyBorder="1" applyAlignment="1" applyProtection="1">
      <alignment horizontal="center" vertical="center" wrapText="1"/>
    </xf>
    <xf numFmtId="0" fontId="8" fillId="0" borderId="3" xfId="50" applyNumberFormat="1" applyFont="1" applyFill="1" applyBorder="1" applyAlignment="1" applyProtection="1">
      <alignment horizontal="center" vertical="center" wrapText="1"/>
    </xf>
    <xf numFmtId="0" fontId="9" fillId="0" borderId="1" xfId="50" applyNumberFormat="1" applyFont="1" applyFill="1" applyBorder="1" applyAlignment="1">
      <alignment horizontal="center" vertical="center" wrapText="1"/>
    </xf>
    <xf numFmtId="0" fontId="8" fillId="0" borderId="4" xfId="50" applyNumberFormat="1" applyFont="1" applyFill="1" applyBorder="1" applyAlignment="1">
      <alignment horizontal="center" vertical="center" wrapText="1"/>
    </xf>
    <xf numFmtId="0" fontId="8" fillId="0" borderId="5" xfId="50" applyNumberFormat="1" applyFont="1" applyFill="1" applyBorder="1" applyAlignment="1" applyProtection="1">
      <alignment horizontal="center" vertical="center" wrapText="1"/>
    </xf>
    <xf numFmtId="0" fontId="8" fillId="0" borderId="2" xfId="50" applyNumberFormat="1" applyFont="1" applyFill="1" applyBorder="1" applyAlignment="1" applyProtection="1">
      <alignment horizontal="center" vertical="center" wrapText="1"/>
    </xf>
    <xf numFmtId="0" fontId="8" fillId="0" borderId="1" xfId="50" applyNumberFormat="1"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xf>
    <xf numFmtId="0" fontId="8" fillId="0" borderId="7" xfId="0" applyNumberFormat="1" applyFont="1" applyFill="1" applyBorder="1" applyAlignment="1" applyProtection="1">
      <alignment horizontal="center" vertical="center" wrapText="1"/>
    </xf>
    <xf numFmtId="0" fontId="8" fillId="0" borderId="6" xfId="50" applyNumberFormat="1" applyFont="1" applyFill="1" applyBorder="1" applyAlignment="1" applyProtection="1">
      <alignment horizontal="center" vertical="center" wrapText="1"/>
    </xf>
    <xf numFmtId="0" fontId="9" fillId="0" borderId="6" xfId="50" applyNumberFormat="1" applyFont="1" applyFill="1" applyBorder="1" applyAlignment="1">
      <alignment horizontal="center" vertical="center" wrapText="1"/>
    </xf>
    <xf numFmtId="0" fontId="8" fillId="0" borderId="8" xfId="50" applyNumberFormat="1" applyFont="1" applyFill="1" applyBorder="1" applyAlignment="1">
      <alignment horizontal="center" vertical="center" wrapText="1"/>
    </xf>
    <xf numFmtId="0" fontId="8" fillId="0" borderId="9" xfId="50" applyNumberFormat="1" applyFont="1" applyFill="1" applyBorder="1" applyAlignment="1">
      <alignment horizontal="center" vertical="center" wrapText="1"/>
    </xf>
    <xf numFmtId="0" fontId="8" fillId="0" borderId="10" xfId="5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xf>
    <xf numFmtId="0" fontId="8" fillId="0" borderId="10" xfId="0" applyNumberFormat="1" applyFont="1" applyFill="1" applyBorder="1" applyAlignment="1" applyProtection="1">
      <alignment horizontal="center" vertical="center" wrapText="1"/>
    </xf>
    <xf numFmtId="0" fontId="8" fillId="0" borderId="11" xfId="50" applyNumberFormat="1" applyFont="1" applyFill="1" applyBorder="1" applyAlignment="1" applyProtection="1">
      <alignment horizontal="center" vertical="center" wrapText="1"/>
    </xf>
    <xf numFmtId="0" fontId="9" fillId="0" borderId="11" xfId="50" applyNumberFormat="1" applyFont="1" applyFill="1" applyBorder="1" applyAlignment="1">
      <alignment horizontal="center" vertical="center" wrapText="1"/>
    </xf>
    <xf numFmtId="0" fontId="8" fillId="0" borderId="3" xfId="5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xf>
    <xf numFmtId="0" fontId="10" fillId="0" borderId="12" xfId="0" applyNumberFormat="1" applyFont="1" applyFill="1" applyBorder="1" applyAlignment="1" applyProtection="1">
      <alignment horizontal="center" vertical="center" wrapText="1"/>
    </xf>
    <xf numFmtId="0" fontId="10" fillId="0" borderId="3" xfId="50" applyNumberFormat="1" applyFont="1" applyFill="1" applyBorder="1" applyAlignment="1" applyProtection="1">
      <alignment horizontal="center" vertical="center" wrapText="1"/>
    </xf>
    <xf numFmtId="176" fontId="10" fillId="0" borderId="3" xfId="50" applyNumberFormat="1" applyFont="1" applyFill="1" applyBorder="1" applyAlignment="1">
      <alignment horizontal="center" vertical="center" wrapText="1"/>
    </xf>
    <xf numFmtId="0" fontId="10" fillId="0" borderId="3" xfId="50" applyNumberFormat="1" applyFont="1" applyFill="1" applyBorder="1" applyAlignment="1">
      <alignment horizontal="center" vertical="center" wrapText="1"/>
    </xf>
    <xf numFmtId="0" fontId="11" fillId="0" borderId="13" xfId="0" applyFont="1" applyFill="1" applyBorder="1" applyAlignment="1">
      <alignment vertical="center"/>
    </xf>
    <xf numFmtId="0" fontId="10" fillId="0" borderId="12" xfId="0" applyNumberFormat="1" applyFont="1" applyFill="1" applyBorder="1" applyAlignment="1" applyProtection="1">
      <alignment horizontal="left" vertical="center" wrapText="1"/>
    </xf>
    <xf numFmtId="0" fontId="10" fillId="0" borderId="3" xfId="0" applyNumberFormat="1" applyFont="1" applyFill="1" applyBorder="1" applyAlignment="1" applyProtection="1">
      <alignment horizontal="center" vertical="center"/>
    </xf>
    <xf numFmtId="0" fontId="10" fillId="0" borderId="3"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3" xfId="0" applyNumberFormat="1" applyFont="1" applyFill="1" applyBorder="1" applyAlignment="1">
      <alignment horizontal="center" vertical="center" wrapText="1"/>
    </xf>
    <xf numFmtId="176" fontId="12" fillId="0" borderId="3"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1" fillId="0" borderId="3" xfId="0" applyNumberFormat="1" applyFont="1" applyFill="1" applyBorder="1" applyAlignment="1" applyProtection="1">
      <alignment horizontal="left" vertical="center" wrapText="1"/>
    </xf>
    <xf numFmtId="0" fontId="11" fillId="0" borderId="3" xfId="0" applyNumberFormat="1" applyFont="1" applyFill="1" applyBorder="1" applyAlignment="1" applyProtection="1">
      <alignment horizontal="center" vertical="center"/>
    </xf>
    <xf numFmtId="176" fontId="11" fillId="0" borderId="3"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3" xfId="0" applyNumberFormat="1" applyFont="1" applyFill="1" applyBorder="1" applyAlignment="1">
      <alignment horizontal="center" vertical="center"/>
    </xf>
    <xf numFmtId="0" fontId="14" fillId="0" borderId="3" xfId="0"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2" fillId="0" borderId="3" xfId="0" applyNumberFormat="1" applyFont="1" applyFill="1" applyBorder="1" applyAlignment="1" applyProtection="1">
      <alignment horizontal="center" vertical="center" wrapText="1"/>
    </xf>
    <xf numFmtId="0" fontId="14" fillId="0" borderId="3" xfId="0" applyFont="1" applyFill="1" applyBorder="1" applyAlignment="1">
      <alignment horizontal="left" vertical="center" wrapText="1"/>
    </xf>
    <xf numFmtId="177" fontId="14" fillId="0" borderId="3" xfId="49" applyNumberFormat="1" applyFont="1" applyFill="1" applyBorder="1" applyAlignment="1">
      <alignment horizontal="center" vertical="center" wrapText="1"/>
    </xf>
    <xf numFmtId="176" fontId="14" fillId="0" borderId="3" xfId="49"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176" fontId="12" fillId="0" borderId="3" xfId="0" applyNumberFormat="1" applyFont="1" applyFill="1" applyBorder="1" applyAlignment="1">
      <alignment horizontal="center" vertical="center"/>
    </xf>
    <xf numFmtId="0" fontId="12" fillId="0" borderId="3" xfId="0" applyFont="1" applyFill="1" applyBorder="1" applyAlignment="1">
      <alignment horizontal="center" vertical="center"/>
    </xf>
    <xf numFmtId="0" fontId="12" fillId="0" borderId="3" xfId="0" applyFont="1" applyFill="1" applyBorder="1" applyAlignment="1">
      <alignment horizontal="left" vertical="center" wrapText="1"/>
    </xf>
    <xf numFmtId="0" fontId="4" fillId="0" borderId="3" xfId="0" applyFont="1" applyFill="1" applyBorder="1" applyAlignment="1">
      <alignment horizontal="center" vertical="center"/>
    </xf>
    <xf numFmtId="0" fontId="11" fillId="0" borderId="3" xfId="0" applyNumberFormat="1" applyFont="1" applyFill="1" applyBorder="1" applyAlignment="1" applyProtection="1">
      <alignment horizontal="center" vertical="center" wrapText="1"/>
    </xf>
    <xf numFmtId="0" fontId="4" fillId="0" borderId="14" xfId="0" applyFont="1" applyFill="1" applyBorder="1" applyAlignment="1">
      <alignment vertical="center"/>
    </xf>
    <xf numFmtId="0" fontId="4" fillId="0" borderId="15" xfId="0" applyFont="1" applyFill="1" applyBorder="1" applyAlignment="1">
      <alignment horizontal="center" vertical="center"/>
    </xf>
    <xf numFmtId="0" fontId="12" fillId="0" borderId="0" xfId="0" applyFont="1" applyAlignment="1">
      <alignment vertical="center"/>
    </xf>
    <xf numFmtId="0" fontId="10" fillId="0" borderId="0" xfId="0" applyFont="1" applyAlignment="1">
      <alignment horizontal="center" vertical="center"/>
    </xf>
    <xf numFmtId="0" fontId="15" fillId="0" borderId="0" xfId="0" applyFont="1" applyAlignment="1">
      <alignment horizontal="left" vertical="center"/>
    </xf>
    <xf numFmtId="0" fontId="16" fillId="0" borderId="0"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176" fontId="1" fillId="0" borderId="3" xfId="0" applyNumberFormat="1" applyFont="1" applyFill="1" applyBorder="1" applyAlignment="1">
      <alignment horizontal="center" vertical="center"/>
    </xf>
    <xf numFmtId="176" fontId="18" fillId="0" borderId="3" xfId="0" applyNumberFormat="1" applyFont="1" applyFill="1" applyBorder="1" applyAlignment="1">
      <alignment horizontal="center" vertical="center" wrapText="1"/>
    </xf>
    <xf numFmtId="10" fontId="14" fillId="0" borderId="3" xfId="0" applyNumberFormat="1" applyFont="1" applyFill="1" applyBorder="1" applyAlignment="1">
      <alignment horizontal="center" vertical="center" wrapText="1"/>
    </xf>
    <xf numFmtId="178" fontId="1" fillId="0" borderId="3" xfId="0" applyNumberFormat="1" applyFont="1" applyFill="1" applyBorder="1" applyAlignment="1">
      <alignment horizontal="center" vertical="center"/>
    </xf>
    <xf numFmtId="178" fontId="18" fillId="0" borderId="3" xfId="0" applyNumberFormat="1" applyFont="1" applyFill="1" applyBorder="1" applyAlignment="1">
      <alignment horizontal="center" vertical="center" wrapText="1"/>
    </xf>
    <xf numFmtId="0" fontId="10" fillId="0" borderId="3" xfId="0" applyFont="1" applyBorder="1" applyAlignment="1">
      <alignment horizontal="center" vertical="center"/>
    </xf>
    <xf numFmtId="176" fontId="10" fillId="0" borderId="3" xfId="0" applyNumberFormat="1" applyFont="1" applyBorder="1" applyAlignment="1">
      <alignment horizontal="center" vertical="center"/>
    </xf>
    <xf numFmtId="10" fontId="10" fillId="0" borderId="3" xfId="3" applyNumberFormat="1"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四川省2011年重点项目建议计划表-新开工" xfId="49"/>
    <cellStyle name="常规_附件1-5" xfId="50"/>
  </cellStyles>
  <dxfs count="1">
    <dxf>
      <fill>
        <patternFill patternType="solid">
          <fgColor indexed="10"/>
          <bgColor indexed="14"/>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2"/>
  <sheetViews>
    <sheetView tabSelected="1" workbookViewId="0">
      <selection activeCell="E11" sqref="E11"/>
    </sheetView>
  </sheetViews>
  <sheetFormatPr defaultColWidth="9" defaultRowHeight="14.25"/>
  <cols>
    <col min="2" max="2" width="28.05" customWidth="1"/>
    <col min="3" max="3" width="15.875" customWidth="1"/>
    <col min="4" max="4" width="17" customWidth="1"/>
    <col min="5" max="5" width="27.25" customWidth="1"/>
    <col min="6" max="6" width="22.625" customWidth="1"/>
    <col min="7" max="7" width="20.75" customWidth="1"/>
    <col min="8" max="8" width="14.25" customWidth="1"/>
    <col min="9" max="9" width="13.875" customWidth="1"/>
  </cols>
  <sheetData>
    <row r="1" ht="20.25" spans="1:9">
      <c r="A1" s="72" t="s">
        <v>0</v>
      </c>
      <c r="B1" s="72"/>
      <c r="C1" s="72"/>
      <c r="D1" s="72"/>
      <c r="E1" s="72"/>
      <c r="F1" s="72"/>
      <c r="G1" s="72"/>
      <c r="H1" s="72"/>
      <c r="I1" s="72"/>
    </row>
    <row r="2" ht="47" customHeight="1" spans="1:9">
      <c r="A2" s="73" t="s">
        <v>1</v>
      </c>
      <c r="B2" s="73"/>
      <c r="C2" s="73"/>
      <c r="D2" s="73"/>
      <c r="E2" s="73"/>
      <c r="F2" s="73"/>
      <c r="G2" s="73"/>
      <c r="H2" s="73"/>
      <c r="I2" s="73"/>
    </row>
    <row r="3" s="70" customFormat="1" ht="45" spans="1:9">
      <c r="A3" s="74" t="s">
        <v>2</v>
      </c>
      <c r="B3" s="74" t="s">
        <v>3</v>
      </c>
      <c r="C3" s="74" t="s">
        <v>4</v>
      </c>
      <c r="D3" s="74" t="s">
        <v>5</v>
      </c>
      <c r="E3" s="74" t="s">
        <v>6</v>
      </c>
      <c r="F3" s="75" t="s">
        <v>7</v>
      </c>
      <c r="G3" s="75" t="s">
        <v>8</v>
      </c>
      <c r="H3" s="74" t="s">
        <v>9</v>
      </c>
      <c r="I3" s="74" t="s">
        <v>10</v>
      </c>
    </row>
    <row r="4" s="70" customFormat="1" ht="50" customHeight="1" spans="1:9">
      <c r="A4" s="76">
        <v>1</v>
      </c>
      <c r="B4" s="44" t="s">
        <v>11</v>
      </c>
      <c r="C4" s="77">
        <v>5</v>
      </c>
      <c r="D4" s="78">
        <v>2413.216973</v>
      </c>
      <c r="E4" s="78">
        <f>910+400</f>
        <v>1310</v>
      </c>
      <c r="F4" s="79">
        <v>0</v>
      </c>
      <c r="G4" s="80">
        <f t="shared" ref="G4:G12" si="0">F4/E4</f>
        <v>0</v>
      </c>
      <c r="H4" s="77">
        <v>4</v>
      </c>
      <c r="I4" s="77">
        <v>1</v>
      </c>
    </row>
    <row r="5" s="70" customFormat="1" ht="50" customHeight="1" spans="1:9">
      <c r="A5" s="76">
        <v>2</v>
      </c>
      <c r="B5" s="64" t="s">
        <v>12</v>
      </c>
      <c r="C5" s="77">
        <v>9</v>
      </c>
      <c r="D5" s="78">
        <v>9009.044745</v>
      </c>
      <c r="E5" s="78">
        <v>1676.58</v>
      </c>
      <c r="F5" s="79">
        <v>0</v>
      </c>
      <c r="G5" s="80">
        <f t="shared" si="0"/>
        <v>0</v>
      </c>
      <c r="H5" s="77">
        <v>5</v>
      </c>
      <c r="I5" s="77">
        <v>4</v>
      </c>
    </row>
    <row r="6" s="70" customFormat="1" ht="50" customHeight="1" spans="1:9">
      <c r="A6" s="76">
        <v>3</v>
      </c>
      <c r="B6" s="64" t="s">
        <v>13</v>
      </c>
      <c r="C6" s="77">
        <v>8</v>
      </c>
      <c r="D6" s="78">
        <v>6125.91667</v>
      </c>
      <c r="E6" s="78">
        <v>2171.35</v>
      </c>
      <c r="F6" s="78">
        <v>2171.35</v>
      </c>
      <c r="G6" s="80">
        <f t="shared" si="0"/>
        <v>1</v>
      </c>
      <c r="H6" s="77">
        <v>6</v>
      </c>
      <c r="I6" s="77">
        <v>2</v>
      </c>
    </row>
    <row r="7" s="70" customFormat="1" ht="50" customHeight="1" spans="1:9">
      <c r="A7" s="76">
        <v>4</v>
      </c>
      <c r="B7" s="64" t="s">
        <v>14</v>
      </c>
      <c r="C7" s="77">
        <v>3</v>
      </c>
      <c r="D7" s="78">
        <v>440.897</v>
      </c>
      <c r="E7" s="81">
        <v>440.567</v>
      </c>
      <c r="F7" s="79">
        <v>437.6</v>
      </c>
      <c r="G7" s="80">
        <f t="shared" si="0"/>
        <v>0.993265496507909</v>
      </c>
      <c r="H7" s="77">
        <v>1</v>
      </c>
      <c r="I7" s="77">
        <v>2</v>
      </c>
    </row>
    <row r="8" s="70" customFormat="1" ht="50" customHeight="1" spans="1:9">
      <c r="A8" s="76">
        <v>5</v>
      </c>
      <c r="B8" s="64" t="s">
        <v>15</v>
      </c>
      <c r="C8" s="77">
        <v>18</v>
      </c>
      <c r="D8" s="78">
        <v>19329.8</v>
      </c>
      <c r="E8" s="81">
        <v>5360.503</v>
      </c>
      <c r="F8" s="82">
        <v>5095.503</v>
      </c>
      <c r="G8" s="80">
        <f t="shared" si="0"/>
        <v>0.950564340697132</v>
      </c>
      <c r="H8" s="77">
        <v>10</v>
      </c>
      <c r="I8" s="77">
        <v>8</v>
      </c>
    </row>
    <row r="9" s="70" customFormat="1" ht="50" customHeight="1" spans="1:9">
      <c r="A9" s="76">
        <v>6</v>
      </c>
      <c r="B9" s="44" t="s">
        <v>16</v>
      </c>
      <c r="C9" s="77">
        <v>3</v>
      </c>
      <c r="D9" s="78">
        <v>1300</v>
      </c>
      <c r="E9" s="78">
        <v>1300</v>
      </c>
      <c r="F9" s="79">
        <v>0</v>
      </c>
      <c r="G9" s="80">
        <f t="shared" si="0"/>
        <v>0</v>
      </c>
      <c r="H9" s="77">
        <v>3</v>
      </c>
      <c r="I9" s="77"/>
    </row>
    <row r="10" s="70" customFormat="1" ht="50" customHeight="1" spans="1:9">
      <c r="A10" s="76">
        <v>7</v>
      </c>
      <c r="B10" s="64" t="s">
        <v>17</v>
      </c>
      <c r="C10" s="64">
        <v>1</v>
      </c>
      <c r="D10" s="78">
        <v>1430</v>
      </c>
      <c r="E10" s="78">
        <v>1430</v>
      </c>
      <c r="F10" s="79">
        <v>1430</v>
      </c>
      <c r="G10" s="80">
        <f t="shared" si="0"/>
        <v>1</v>
      </c>
      <c r="H10" s="77">
        <v>1</v>
      </c>
      <c r="I10" s="77"/>
    </row>
    <row r="11" s="70" customFormat="1" ht="50" customHeight="1" spans="1:9">
      <c r="A11" s="76">
        <v>8</v>
      </c>
      <c r="B11" s="64" t="s">
        <v>18</v>
      </c>
      <c r="C11" s="64">
        <v>1</v>
      </c>
      <c r="D11" s="78">
        <v>45</v>
      </c>
      <c r="E11" s="78">
        <v>45</v>
      </c>
      <c r="F11" s="63">
        <v>0</v>
      </c>
      <c r="G11" s="80">
        <f t="shared" si="0"/>
        <v>0</v>
      </c>
      <c r="H11" s="77">
        <v>1</v>
      </c>
      <c r="I11" s="77"/>
    </row>
    <row r="12" s="71" customFormat="1" ht="44" customHeight="1" spans="1:9">
      <c r="A12" s="83"/>
      <c r="B12" s="83" t="s">
        <v>19</v>
      </c>
      <c r="C12" s="83">
        <f>SUM(C4:C11)</f>
        <v>48</v>
      </c>
      <c r="D12" s="84">
        <f t="shared" ref="C12:F12" si="1">SUM(D4:D11)</f>
        <v>40093.875388</v>
      </c>
      <c r="E12" s="84">
        <f t="shared" si="1"/>
        <v>13734</v>
      </c>
      <c r="F12" s="84">
        <f t="shared" si="1"/>
        <v>9134.453</v>
      </c>
      <c r="G12" s="85">
        <f t="shared" si="0"/>
        <v>0.665097786515218</v>
      </c>
      <c r="H12" s="83">
        <f>SUM(H4:H11)</f>
        <v>31</v>
      </c>
      <c r="I12" s="83">
        <f>SUM(I4:I11)</f>
        <v>17</v>
      </c>
    </row>
  </sheetData>
  <mergeCells count="2">
    <mergeCell ref="A1:I1"/>
    <mergeCell ref="A2:I2"/>
  </mergeCells>
  <pageMargins left="0.944444444444444" right="0.7" top="0.75" bottom="0.75" header="0.3" footer="0.3"/>
  <pageSetup paperSize="9" scale="7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L57"/>
  <sheetViews>
    <sheetView zoomScale="97" zoomScaleNormal="97" topLeftCell="C54" workbookViewId="0">
      <selection activeCell="A2" sqref="A2:K2"/>
    </sheetView>
  </sheetViews>
  <sheetFormatPr defaultColWidth="9" defaultRowHeight="15.75"/>
  <cols>
    <col min="1" max="1" width="7.875" style="5" customWidth="1"/>
    <col min="2" max="2" width="67.4916666666667" style="5" customWidth="1"/>
    <col min="3" max="3" width="122.183333333333" style="5" customWidth="1"/>
    <col min="4" max="4" width="38.6333333333333" style="5" customWidth="1"/>
    <col min="5" max="5" width="25.35" style="5" customWidth="1"/>
    <col min="6" max="6" width="15.625" style="5" customWidth="1"/>
    <col min="7" max="7" width="16.25" style="5" customWidth="1"/>
    <col min="8" max="9" width="13.125" style="5" customWidth="1"/>
    <col min="10" max="10" width="29.0833333333333" style="5" customWidth="1"/>
    <col min="11" max="11" width="33.225" style="5" customWidth="1"/>
    <col min="12" max="12" width="11.3583333333333" style="5" customWidth="1"/>
    <col min="13" max="13" width="21.5583333333333" style="5" customWidth="1"/>
    <col min="14" max="14" width="10.625" style="5"/>
    <col min="15" max="16384" width="9" style="5"/>
  </cols>
  <sheetData>
    <row r="1" s="1" customFormat="1" ht="58" customHeight="1" spans="1:12">
      <c r="A1" s="6" t="s">
        <v>20</v>
      </c>
      <c r="B1" s="7"/>
      <c r="C1" s="6"/>
      <c r="D1" s="6"/>
      <c r="E1" s="6"/>
      <c r="F1" s="6"/>
      <c r="G1" s="6"/>
      <c r="H1" s="6"/>
      <c r="I1" s="6"/>
      <c r="J1" s="7"/>
      <c r="K1" s="6"/>
    </row>
    <row r="2" s="2" customFormat="1" ht="67" customHeight="1" spans="1:12">
      <c r="A2" s="8" t="s">
        <v>21</v>
      </c>
      <c r="B2" s="9"/>
      <c r="C2" s="8"/>
      <c r="D2" s="8"/>
      <c r="E2" s="8"/>
      <c r="F2" s="8"/>
      <c r="G2" s="8"/>
      <c r="H2" s="8"/>
      <c r="I2" s="8"/>
      <c r="J2" s="9"/>
      <c r="K2" s="8"/>
    </row>
    <row r="3" s="1" customFormat="1" ht="45" customHeight="1" spans="1:12">
      <c r="A3" s="10" t="s">
        <v>2</v>
      </c>
      <c r="B3" s="11" t="s">
        <v>22</v>
      </c>
      <c r="C3" s="12" t="s">
        <v>23</v>
      </c>
      <c r="D3" s="12"/>
      <c r="E3" s="13" t="s">
        <v>24</v>
      </c>
      <c r="F3" s="14" t="s">
        <v>25</v>
      </c>
      <c r="G3" s="15"/>
      <c r="H3" s="15"/>
      <c r="I3" s="16"/>
      <c r="J3" s="17" t="s">
        <v>26</v>
      </c>
      <c r="K3" s="18" t="s">
        <v>27</v>
      </c>
      <c r="L3" s="18" t="s">
        <v>28</v>
      </c>
    </row>
    <row r="4" s="1" customFormat="1" ht="40" customHeight="1" spans="1:12">
      <c r="A4" s="19"/>
      <c r="B4" s="20"/>
      <c r="C4" s="21" t="s">
        <v>29</v>
      </c>
      <c r="D4" s="21" t="s">
        <v>30</v>
      </c>
      <c r="E4" s="22"/>
      <c r="F4" s="23"/>
      <c r="G4" s="24"/>
      <c r="H4" s="24"/>
      <c r="I4" s="25"/>
      <c r="J4" s="21"/>
      <c r="K4" s="26"/>
      <c r="L4" s="26"/>
    </row>
    <row r="5" s="1" customFormat="1" ht="48" customHeight="1" spans="1:12">
      <c r="A5" s="27"/>
      <c r="B5" s="28"/>
      <c r="C5" s="29"/>
      <c r="D5" s="29"/>
      <c r="E5" s="30"/>
      <c r="F5" s="31" t="s">
        <v>31</v>
      </c>
      <c r="G5" s="31" t="s">
        <v>32</v>
      </c>
      <c r="H5" s="31" t="s">
        <v>33</v>
      </c>
      <c r="I5" s="31" t="s">
        <v>34</v>
      </c>
      <c r="J5" s="29"/>
      <c r="K5" s="32"/>
      <c r="L5" s="32"/>
    </row>
    <row r="6" s="3" customFormat="1" ht="60" customHeight="1" spans="1:12">
      <c r="A6" s="33"/>
      <c r="B6" s="34" t="s">
        <v>19</v>
      </c>
      <c r="C6" s="35" t="s">
        <v>35</v>
      </c>
      <c r="D6" s="35"/>
      <c r="E6" s="36">
        <f>E7+E22+E51</f>
        <v>13734</v>
      </c>
      <c r="F6" s="36">
        <f>F7+F22+F51</f>
        <v>8940</v>
      </c>
      <c r="G6" s="36">
        <f>G7+G22+G51</f>
        <v>4794</v>
      </c>
      <c r="H6" s="36">
        <f>H7+H22+H51</f>
        <v>0</v>
      </c>
      <c r="I6" s="36">
        <f>I7+I22+I51</f>
        <v>0</v>
      </c>
      <c r="J6" s="36"/>
      <c r="K6" s="37"/>
      <c r="L6" s="38"/>
    </row>
    <row r="7" s="3" customFormat="1" ht="60" customHeight="1" spans="1:12">
      <c r="A7" s="33"/>
      <c r="B7" s="39" t="s">
        <v>36</v>
      </c>
      <c r="C7" s="40"/>
      <c r="D7" s="40"/>
      <c r="E7" s="37">
        <f>SUM(E8:E21)</f>
        <v>2501.58</v>
      </c>
      <c r="F7" s="37">
        <f>SUM(F8:F21)</f>
        <v>1478.58</v>
      </c>
      <c r="G7" s="37">
        <f>SUM(G8:G21)</f>
        <v>1023</v>
      </c>
      <c r="H7" s="37">
        <f>SUM(H8:H21)</f>
        <v>0</v>
      </c>
      <c r="I7" s="37">
        <f>SUM(I8:I21)</f>
        <v>0</v>
      </c>
      <c r="J7" s="41"/>
      <c r="K7" s="33"/>
      <c r="L7" s="38"/>
    </row>
    <row r="8" s="1" customFormat="1" ht="87" customHeight="1" spans="1:12">
      <c r="A8" s="42">
        <v>1</v>
      </c>
      <c r="B8" s="43" t="s">
        <v>37</v>
      </c>
      <c r="C8" s="43" t="s">
        <v>38</v>
      </c>
      <c r="D8" s="44" t="s">
        <v>39</v>
      </c>
      <c r="E8" s="44">
        <v>10</v>
      </c>
      <c r="F8" s="44">
        <v>10</v>
      </c>
      <c r="G8" s="44"/>
      <c r="H8" s="44"/>
      <c r="I8" s="44"/>
      <c r="J8" s="43" t="s">
        <v>40</v>
      </c>
      <c r="K8" s="44" t="s">
        <v>41</v>
      </c>
      <c r="L8" s="45" t="s">
        <v>42</v>
      </c>
    </row>
    <row r="9" s="1" customFormat="1" ht="60" customHeight="1" spans="1:12">
      <c r="A9" s="42">
        <v>2</v>
      </c>
      <c r="B9" s="43" t="s">
        <v>43</v>
      </c>
      <c r="C9" s="43" t="s">
        <v>44</v>
      </c>
      <c r="D9" s="43" t="s">
        <v>45</v>
      </c>
      <c r="E9" s="44">
        <v>10</v>
      </c>
      <c r="F9" s="44">
        <v>10</v>
      </c>
      <c r="G9" s="44"/>
      <c r="H9" s="44"/>
      <c r="I9" s="44"/>
      <c r="J9" s="46" t="s">
        <v>46</v>
      </c>
      <c r="K9" s="44" t="s">
        <v>41</v>
      </c>
      <c r="L9" s="45" t="s">
        <v>47</v>
      </c>
    </row>
    <row r="10" s="1" customFormat="1" ht="60" customHeight="1" spans="1:12">
      <c r="A10" s="42">
        <v>3</v>
      </c>
      <c r="B10" s="43" t="s">
        <v>48</v>
      </c>
      <c r="C10" s="43" t="s">
        <v>49</v>
      </c>
      <c r="D10" s="44" t="s">
        <v>50</v>
      </c>
      <c r="E10" s="44">
        <v>380</v>
      </c>
      <c r="F10" s="44">
        <v>380</v>
      </c>
      <c r="G10" s="44"/>
      <c r="H10" s="44"/>
      <c r="I10" s="44"/>
      <c r="J10" s="46" t="s">
        <v>51</v>
      </c>
      <c r="K10" s="44" t="s">
        <v>41</v>
      </c>
      <c r="L10" s="45" t="s">
        <v>42</v>
      </c>
    </row>
    <row r="11" s="1" customFormat="1" ht="60" customHeight="1" spans="1:12">
      <c r="A11" s="42">
        <v>4</v>
      </c>
      <c r="B11" s="43" t="s">
        <v>52</v>
      </c>
      <c r="C11" s="43" t="s">
        <v>53</v>
      </c>
      <c r="D11" s="44" t="s">
        <v>54</v>
      </c>
      <c r="E11" s="44">
        <v>380</v>
      </c>
      <c r="F11" s="44">
        <v>380</v>
      </c>
      <c r="G11" s="44"/>
      <c r="H11" s="44"/>
      <c r="I11" s="44"/>
      <c r="J11" s="46" t="s">
        <v>40</v>
      </c>
      <c r="K11" s="44" t="s">
        <v>41</v>
      </c>
      <c r="L11" s="45" t="s">
        <v>42</v>
      </c>
    </row>
    <row r="12" s="1" customFormat="1" ht="60" customHeight="1" spans="1:12">
      <c r="A12" s="42">
        <v>5</v>
      </c>
      <c r="B12" s="44" t="s">
        <v>55</v>
      </c>
      <c r="C12" s="44" t="s">
        <v>56</v>
      </c>
      <c r="D12" s="44" t="s">
        <v>57</v>
      </c>
      <c r="E12" s="47">
        <v>63</v>
      </c>
      <c r="F12" s="47">
        <v>63</v>
      </c>
      <c r="G12" s="44"/>
      <c r="H12" s="47"/>
      <c r="I12" s="47"/>
      <c r="J12" s="46" t="s">
        <v>58</v>
      </c>
      <c r="K12" s="44" t="s">
        <v>12</v>
      </c>
      <c r="L12" s="45" t="s">
        <v>47</v>
      </c>
    </row>
    <row r="13" s="1" customFormat="1" ht="60" customHeight="1" spans="1:12">
      <c r="A13" s="42">
        <v>6</v>
      </c>
      <c r="B13" s="44" t="s">
        <v>59</v>
      </c>
      <c r="C13" s="48" t="s">
        <v>60</v>
      </c>
      <c r="D13" s="44" t="s">
        <v>61</v>
      </c>
      <c r="E13" s="47">
        <v>229.09</v>
      </c>
      <c r="F13" s="47">
        <v>229.09</v>
      </c>
      <c r="G13" s="44"/>
      <c r="H13" s="47"/>
      <c r="I13" s="47"/>
      <c r="J13" s="46" t="s">
        <v>40</v>
      </c>
      <c r="K13" s="44" t="s">
        <v>12</v>
      </c>
      <c r="L13" s="45" t="s">
        <v>47</v>
      </c>
    </row>
    <row r="14" s="1" customFormat="1" ht="60" customHeight="1" spans="1:12">
      <c r="A14" s="42">
        <v>7</v>
      </c>
      <c r="B14" s="44" t="s">
        <v>62</v>
      </c>
      <c r="C14" s="48" t="s">
        <v>63</v>
      </c>
      <c r="D14" s="44" t="s">
        <v>64</v>
      </c>
      <c r="E14" s="47">
        <v>198.57</v>
      </c>
      <c r="F14" s="47">
        <v>198.57</v>
      </c>
      <c r="G14" s="44"/>
      <c r="H14" s="47"/>
      <c r="I14" s="47"/>
      <c r="J14" s="46" t="s">
        <v>40</v>
      </c>
      <c r="K14" s="44" t="s">
        <v>12</v>
      </c>
      <c r="L14" s="45" t="s">
        <v>47</v>
      </c>
    </row>
    <row r="15" s="1" customFormat="1" ht="60" customHeight="1" spans="1:12">
      <c r="A15" s="42">
        <v>8</v>
      </c>
      <c r="B15" s="44" t="s">
        <v>65</v>
      </c>
      <c r="C15" s="48" t="s">
        <v>66</v>
      </c>
      <c r="D15" s="44" t="s">
        <v>67</v>
      </c>
      <c r="E15" s="47">
        <v>207.92</v>
      </c>
      <c r="F15" s="47">
        <v>207.92</v>
      </c>
      <c r="G15" s="44"/>
      <c r="H15" s="47"/>
      <c r="I15" s="47"/>
      <c r="J15" s="46" t="s">
        <v>68</v>
      </c>
      <c r="K15" s="44" t="s">
        <v>12</v>
      </c>
      <c r="L15" s="45" t="s">
        <v>47</v>
      </c>
    </row>
    <row r="16" s="1" customFormat="1" ht="112" customHeight="1" spans="1:12">
      <c r="A16" s="42">
        <v>9</v>
      </c>
      <c r="B16" s="44" t="s">
        <v>69</v>
      </c>
      <c r="C16" s="44" t="s">
        <v>70</v>
      </c>
      <c r="D16" s="44" t="s">
        <v>71</v>
      </c>
      <c r="E16" s="47">
        <v>309</v>
      </c>
      <c r="F16" s="47"/>
      <c r="G16" s="44">
        <v>309</v>
      </c>
      <c r="H16" s="47"/>
      <c r="I16" s="47"/>
      <c r="J16" s="49" t="s">
        <v>72</v>
      </c>
      <c r="K16" s="44" t="s">
        <v>12</v>
      </c>
      <c r="L16" s="45" t="s">
        <v>42</v>
      </c>
    </row>
    <row r="17" s="1" customFormat="1" ht="60" customHeight="1" spans="1:12">
      <c r="A17" s="42">
        <v>10</v>
      </c>
      <c r="B17" s="44" t="s">
        <v>73</v>
      </c>
      <c r="C17" s="44" t="s">
        <v>74</v>
      </c>
      <c r="D17" s="44" t="s">
        <v>75</v>
      </c>
      <c r="E17" s="47">
        <v>165</v>
      </c>
      <c r="F17" s="47"/>
      <c r="G17" s="47">
        <v>165</v>
      </c>
      <c r="H17" s="47"/>
      <c r="I17" s="47"/>
      <c r="J17" s="44" t="s">
        <v>12</v>
      </c>
      <c r="K17" s="44" t="s">
        <v>12</v>
      </c>
      <c r="L17" s="45" t="s">
        <v>42</v>
      </c>
    </row>
    <row r="18" s="1" customFormat="1" ht="60" customHeight="1" spans="1:12">
      <c r="A18" s="42">
        <v>11</v>
      </c>
      <c r="B18" s="44" t="s">
        <v>76</v>
      </c>
      <c r="C18" s="43" t="s">
        <v>77</v>
      </c>
      <c r="D18" s="44" t="s">
        <v>78</v>
      </c>
      <c r="E18" s="47">
        <v>171</v>
      </c>
      <c r="F18" s="47"/>
      <c r="G18" s="47">
        <v>171</v>
      </c>
      <c r="H18" s="47"/>
      <c r="I18" s="47"/>
      <c r="J18" s="44" t="s">
        <v>12</v>
      </c>
      <c r="K18" s="44" t="s">
        <v>12</v>
      </c>
      <c r="L18" s="45" t="s">
        <v>42</v>
      </c>
    </row>
    <row r="19" s="1" customFormat="1" ht="60" customHeight="1" spans="1:12">
      <c r="A19" s="42">
        <v>12</v>
      </c>
      <c r="B19" s="44" t="s">
        <v>79</v>
      </c>
      <c r="C19" s="44" t="s">
        <v>80</v>
      </c>
      <c r="D19" s="44" t="s">
        <v>81</v>
      </c>
      <c r="E19" s="47">
        <v>153</v>
      </c>
      <c r="F19" s="47"/>
      <c r="G19" s="47">
        <v>153</v>
      </c>
      <c r="H19" s="47"/>
      <c r="I19" s="47"/>
      <c r="J19" s="44" t="s">
        <v>12</v>
      </c>
      <c r="K19" s="44" t="s">
        <v>12</v>
      </c>
      <c r="L19" s="45" t="s">
        <v>42</v>
      </c>
    </row>
    <row r="20" s="1" customFormat="1" ht="60" customHeight="1" spans="1:12">
      <c r="A20" s="42">
        <v>13</v>
      </c>
      <c r="B20" s="44" t="s">
        <v>82</v>
      </c>
      <c r="C20" s="44" t="s">
        <v>83</v>
      </c>
      <c r="D20" s="44" t="s">
        <v>84</v>
      </c>
      <c r="E20" s="44">
        <v>180</v>
      </c>
      <c r="F20" s="44"/>
      <c r="G20" s="44">
        <f>E20-F20</f>
        <v>180</v>
      </c>
      <c r="H20" s="44"/>
      <c r="I20" s="44"/>
      <c r="J20" s="44" t="s">
        <v>58</v>
      </c>
      <c r="K20" s="44" t="s">
        <v>12</v>
      </c>
      <c r="L20" s="45" t="s">
        <v>42</v>
      </c>
    </row>
    <row r="21" s="1" customFormat="1" ht="60" customHeight="1" spans="1:12">
      <c r="A21" s="42">
        <v>14</v>
      </c>
      <c r="B21" s="44" t="s">
        <v>85</v>
      </c>
      <c r="C21" s="44" t="s">
        <v>86</v>
      </c>
      <c r="D21" s="44" t="s">
        <v>87</v>
      </c>
      <c r="E21" s="44">
        <v>45</v>
      </c>
      <c r="F21" s="44"/>
      <c r="G21" s="44">
        <f>E21-F21</f>
        <v>45</v>
      </c>
      <c r="H21" s="44"/>
      <c r="I21" s="44"/>
      <c r="J21" s="44" t="s">
        <v>88</v>
      </c>
      <c r="K21" s="44" t="s">
        <v>18</v>
      </c>
      <c r="L21" s="45" t="s">
        <v>42</v>
      </c>
    </row>
    <row r="22" s="3" customFormat="1" ht="60" customHeight="1" spans="1:12">
      <c r="A22" s="33"/>
      <c r="B22" s="50" t="s">
        <v>89</v>
      </c>
      <c r="C22" s="51"/>
      <c r="D22" s="51"/>
      <c r="E22" s="52">
        <f>SUM(E23:E50)</f>
        <v>9134.453</v>
      </c>
      <c r="F22" s="53">
        <f>SUM(F23:F50)</f>
        <v>5463.453</v>
      </c>
      <c r="G22" s="54">
        <f>SUM(G23:G50)</f>
        <v>3671</v>
      </c>
      <c r="H22" s="53">
        <f>SUM(H23:H50)</f>
        <v>0</v>
      </c>
      <c r="I22" s="53">
        <f>SUM(I23:I50)</f>
        <v>0</v>
      </c>
      <c r="J22" s="53"/>
      <c r="K22" s="55"/>
      <c r="L22" s="45"/>
    </row>
    <row r="23" s="4" customFormat="1" ht="60" customHeight="1" spans="1:12">
      <c r="A23" s="43">
        <v>1</v>
      </c>
      <c r="B23" s="56" t="s">
        <v>90</v>
      </c>
      <c r="C23" s="56" t="s">
        <v>91</v>
      </c>
      <c r="D23" s="57" t="s">
        <v>92</v>
      </c>
      <c r="E23" s="44">
        <v>474</v>
      </c>
      <c r="F23" s="44">
        <v>100.45</v>
      </c>
      <c r="G23" s="44">
        <f t="shared" ref="G23:G31" si="0">E23-F23</f>
        <v>373.55</v>
      </c>
      <c r="H23" s="44"/>
      <c r="I23" s="44"/>
      <c r="J23" s="58" t="s">
        <v>51</v>
      </c>
      <c r="K23" s="44" t="s">
        <v>13</v>
      </c>
      <c r="L23" s="45" t="s">
        <v>47</v>
      </c>
    </row>
    <row r="24" s="4" customFormat="1" ht="60" customHeight="1" spans="1:12">
      <c r="A24" s="43">
        <v>2</v>
      </c>
      <c r="B24" s="56" t="s">
        <v>93</v>
      </c>
      <c r="C24" s="59" t="s">
        <v>94</v>
      </c>
      <c r="D24" s="60" t="s">
        <v>95</v>
      </c>
      <c r="E24" s="56">
        <v>150</v>
      </c>
      <c r="F24" s="56"/>
      <c r="G24" s="44">
        <f t="shared" si="0"/>
        <v>150</v>
      </c>
      <c r="H24" s="56"/>
      <c r="I24" s="56"/>
      <c r="J24" s="56" t="s">
        <v>96</v>
      </c>
      <c r="K24" s="44" t="s">
        <v>13</v>
      </c>
      <c r="L24" s="45" t="s">
        <v>42</v>
      </c>
    </row>
    <row r="25" s="4" customFormat="1" ht="133" customHeight="1" spans="1:12">
      <c r="A25" s="43">
        <v>3</v>
      </c>
      <c r="B25" s="56" t="s">
        <v>97</v>
      </c>
      <c r="C25" s="59" t="s">
        <v>98</v>
      </c>
      <c r="D25" s="56" t="s">
        <v>99</v>
      </c>
      <c r="E25" s="56">
        <v>127</v>
      </c>
      <c r="F25" s="56"/>
      <c r="G25" s="44">
        <f t="shared" si="0"/>
        <v>127</v>
      </c>
      <c r="H25" s="56"/>
      <c r="I25" s="56"/>
      <c r="J25" s="56" t="s">
        <v>100</v>
      </c>
      <c r="K25" s="44" t="s">
        <v>13</v>
      </c>
      <c r="L25" s="45" t="s">
        <v>42</v>
      </c>
    </row>
    <row r="26" s="4" customFormat="1" ht="60" customHeight="1" spans="1:12">
      <c r="A26" s="43">
        <v>4</v>
      </c>
      <c r="B26" s="56" t="s">
        <v>101</v>
      </c>
      <c r="C26" s="59" t="s">
        <v>102</v>
      </c>
      <c r="D26" s="56" t="s">
        <v>103</v>
      </c>
      <c r="E26" s="56">
        <v>390</v>
      </c>
      <c r="F26" s="56"/>
      <c r="G26" s="44">
        <f t="shared" si="0"/>
        <v>390</v>
      </c>
      <c r="H26" s="56"/>
      <c r="I26" s="56"/>
      <c r="J26" s="56" t="s">
        <v>104</v>
      </c>
      <c r="K26" s="44" t="s">
        <v>13</v>
      </c>
      <c r="L26" s="45" t="s">
        <v>42</v>
      </c>
    </row>
    <row r="27" s="4" customFormat="1" ht="60" customHeight="1" spans="1:12">
      <c r="A27" s="43">
        <v>5</v>
      </c>
      <c r="B27" s="56" t="s">
        <v>105</v>
      </c>
      <c r="C27" s="59" t="s">
        <v>106</v>
      </c>
      <c r="D27" s="56" t="s">
        <v>107</v>
      </c>
      <c r="E27" s="56">
        <v>219</v>
      </c>
      <c r="F27" s="56"/>
      <c r="G27" s="44">
        <f t="shared" si="0"/>
        <v>219</v>
      </c>
      <c r="H27" s="56"/>
      <c r="I27" s="56"/>
      <c r="J27" s="56" t="s">
        <v>68</v>
      </c>
      <c r="K27" s="44" t="s">
        <v>13</v>
      </c>
      <c r="L27" s="45" t="s">
        <v>42</v>
      </c>
    </row>
    <row r="28" s="4" customFormat="1" ht="142" customHeight="1" spans="1:12">
      <c r="A28" s="43">
        <v>6</v>
      </c>
      <c r="B28" s="61" t="s">
        <v>108</v>
      </c>
      <c r="C28" s="59" t="s">
        <v>109</v>
      </c>
      <c r="D28" s="61" t="s">
        <v>110</v>
      </c>
      <c r="E28" s="61">
        <v>258.45</v>
      </c>
      <c r="F28" s="61"/>
      <c r="G28" s="44">
        <f t="shared" si="0"/>
        <v>258.45</v>
      </c>
      <c r="H28" s="61"/>
      <c r="I28" s="61"/>
      <c r="J28" s="62" t="s">
        <v>51</v>
      </c>
      <c r="K28" s="58" t="s">
        <v>13</v>
      </c>
      <c r="L28" s="45" t="s">
        <v>42</v>
      </c>
    </row>
    <row r="29" s="1" customFormat="1" ht="153" customHeight="1" spans="1:12">
      <c r="A29" s="43">
        <v>7</v>
      </c>
      <c r="B29" s="56" t="s">
        <v>111</v>
      </c>
      <c r="C29" s="59" t="s">
        <v>112</v>
      </c>
      <c r="D29" s="56" t="s">
        <v>113</v>
      </c>
      <c r="E29" s="56">
        <v>252.9</v>
      </c>
      <c r="F29" s="56"/>
      <c r="G29" s="44">
        <f t="shared" si="0"/>
        <v>252.9</v>
      </c>
      <c r="H29" s="56"/>
      <c r="I29" s="56"/>
      <c r="J29" s="56" t="s">
        <v>58</v>
      </c>
      <c r="K29" s="58" t="s">
        <v>13</v>
      </c>
      <c r="L29" s="45" t="s">
        <v>42</v>
      </c>
    </row>
    <row r="30" s="1" customFormat="1" ht="60" customHeight="1" spans="1:12">
      <c r="A30" s="43">
        <v>8</v>
      </c>
      <c r="B30" s="59" t="s">
        <v>114</v>
      </c>
      <c r="C30" s="59" t="s">
        <v>115</v>
      </c>
      <c r="D30" s="56" t="s">
        <v>116</v>
      </c>
      <c r="E30" s="56">
        <v>300</v>
      </c>
      <c r="F30" s="56"/>
      <c r="G30" s="44">
        <f t="shared" si="0"/>
        <v>300</v>
      </c>
      <c r="H30" s="56"/>
      <c r="I30" s="56"/>
      <c r="J30" s="56" t="s">
        <v>117</v>
      </c>
      <c r="K30" s="58" t="s">
        <v>13</v>
      </c>
      <c r="L30" s="45" t="s">
        <v>47</v>
      </c>
    </row>
    <row r="31" s="1" customFormat="1" ht="60" customHeight="1" spans="1:12">
      <c r="A31" s="43">
        <v>9</v>
      </c>
      <c r="B31" s="44" t="s">
        <v>118</v>
      </c>
      <c r="C31" s="44" t="s">
        <v>119</v>
      </c>
      <c r="D31" s="44" t="s">
        <v>120</v>
      </c>
      <c r="E31" s="44">
        <v>1430</v>
      </c>
      <c r="F31" s="44">
        <v>910</v>
      </c>
      <c r="G31" s="44">
        <f t="shared" si="0"/>
        <v>520</v>
      </c>
      <c r="H31" s="44"/>
      <c r="I31" s="44"/>
      <c r="J31" s="44" t="s">
        <v>121</v>
      </c>
      <c r="K31" s="44" t="s">
        <v>17</v>
      </c>
      <c r="L31" s="45" t="s">
        <v>42</v>
      </c>
    </row>
    <row r="32" s="1" customFormat="1" ht="60" customHeight="1" spans="1:12">
      <c r="A32" s="43">
        <v>10</v>
      </c>
      <c r="B32" s="44" t="s">
        <v>122</v>
      </c>
      <c r="C32" s="44" t="s">
        <v>123</v>
      </c>
      <c r="D32" s="44" t="s">
        <v>124</v>
      </c>
      <c r="E32" s="47">
        <v>100</v>
      </c>
      <c r="F32" s="47">
        <v>100</v>
      </c>
      <c r="G32" s="44"/>
      <c r="H32" s="47"/>
      <c r="I32" s="47"/>
      <c r="J32" s="44" t="s">
        <v>125</v>
      </c>
      <c r="K32" s="44" t="s">
        <v>15</v>
      </c>
      <c r="L32" s="45" t="s">
        <v>47</v>
      </c>
    </row>
    <row r="33" s="1" customFormat="1" ht="60" customHeight="1" spans="1:12">
      <c r="A33" s="43">
        <v>11</v>
      </c>
      <c r="B33" s="44" t="s">
        <v>126</v>
      </c>
      <c r="C33" s="47" t="s">
        <v>127</v>
      </c>
      <c r="D33" s="44" t="s">
        <v>128</v>
      </c>
      <c r="E33" s="47">
        <v>1286.9</v>
      </c>
      <c r="F33" s="47">
        <v>656.8</v>
      </c>
      <c r="G33" s="44">
        <f>E33-F33</f>
        <v>630.1</v>
      </c>
      <c r="H33" s="47"/>
      <c r="I33" s="47"/>
      <c r="J33" s="44" t="s">
        <v>121</v>
      </c>
      <c r="K33" s="44" t="s">
        <v>15</v>
      </c>
      <c r="L33" s="45" t="s">
        <v>42</v>
      </c>
    </row>
    <row r="34" s="1" customFormat="1" ht="60" customHeight="1" spans="1:12">
      <c r="A34" s="43">
        <v>12</v>
      </c>
      <c r="B34" s="44" t="s">
        <v>129</v>
      </c>
      <c r="C34" s="44" t="s">
        <v>129</v>
      </c>
      <c r="D34" s="44" t="s">
        <v>128</v>
      </c>
      <c r="E34" s="44">
        <v>50</v>
      </c>
      <c r="F34" s="44"/>
      <c r="G34" s="44">
        <f>E34-F34</f>
        <v>50</v>
      </c>
      <c r="H34" s="44"/>
      <c r="I34" s="44"/>
      <c r="J34" s="44" t="s">
        <v>121</v>
      </c>
      <c r="K34" s="44" t="s">
        <v>15</v>
      </c>
      <c r="L34" s="45" t="s">
        <v>42</v>
      </c>
    </row>
    <row r="35" s="1" customFormat="1" ht="172" customHeight="1" spans="1:12">
      <c r="A35" s="43">
        <v>13</v>
      </c>
      <c r="B35" s="44" t="s">
        <v>130</v>
      </c>
      <c r="C35" s="43" t="s">
        <v>131</v>
      </c>
      <c r="D35" s="44" t="s">
        <v>132</v>
      </c>
      <c r="E35" s="44">
        <v>400</v>
      </c>
      <c r="F35" s="44"/>
      <c r="G35" s="44">
        <f>E35-F35</f>
        <v>400</v>
      </c>
      <c r="H35" s="44"/>
      <c r="I35" s="44"/>
      <c r="J35" s="44" t="s">
        <v>88</v>
      </c>
      <c r="K35" s="44" t="s">
        <v>15</v>
      </c>
      <c r="L35" s="45" t="s">
        <v>42</v>
      </c>
    </row>
    <row r="36" s="1" customFormat="1" ht="60" customHeight="1" spans="1:12">
      <c r="A36" s="43">
        <v>14</v>
      </c>
      <c r="B36" s="44" t="s">
        <v>133</v>
      </c>
      <c r="C36" s="44" t="s">
        <v>134</v>
      </c>
      <c r="D36" s="44" t="s">
        <v>135</v>
      </c>
      <c r="E36" s="44">
        <v>50</v>
      </c>
      <c r="F36" s="44">
        <v>50</v>
      </c>
      <c r="G36" s="44"/>
      <c r="H36" s="44"/>
      <c r="I36" s="44"/>
      <c r="J36" s="58" t="s">
        <v>15</v>
      </c>
      <c r="K36" s="58" t="s">
        <v>15</v>
      </c>
      <c r="L36" s="45" t="s">
        <v>47</v>
      </c>
    </row>
    <row r="37" s="1" customFormat="1" ht="159" customHeight="1" spans="1:12">
      <c r="A37" s="43">
        <v>15</v>
      </c>
      <c r="B37" s="44" t="s">
        <v>136</v>
      </c>
      <c r="C37" s="44" t="s">
        <v>137</v>
      </c>
      <c r="D37" s="44" t="s">
        <v>138</v>
      </c>
      <c r="E37" s="44">
        <v>400</v>
      </c>
      <c r="F37" s="44">
        <v>400</v>
      </c>
      <c r="G37" s="44"/>
      <c r="H37" s="44"/>
      <c r="I37" s="44"/>
      <c r="J37" s="58" t="s">
        <v>46</v>
      </c>
      <c r="K37" s="58" t="s">
        <v>15</v>
      </c>
      <c r="L37" s="45" t="s">
        <v>42</v>
      </c>
    </row>
    <row r="38" s="1" customFormat="1" ht="253" customHeight="1" spans="1:12">
      <c r="A38" s="43">
        <v>16</v>
      </c>
      <c r="B38" s="44" t="s">
        <v>139</v>
      </c>
      <c r="C38" s="44" t="s">
        <v>140</v>
      </c>
      <c r="D38" s="44" t="s">
        <v>141</v>
      </c>
      <c r="E38" s="44">
        <v>200</v>
      </c>
      <c r="F38" s="44">
        <v>200</v>
      </c>
      <c r="G38" s="44"/>
      <c r="H38" s="44"/>
      <c r="I38" s="44"/>
      <c r="J38" s="58" t="s">
        <v>40</v>
      </c>
      <c r="K38" s="58" t="s">
        <v>15</v>
      </c>
      <c r="L38" s="45" t="s">
        <v>42</v>
      </c>
    </row>
    <row r="39" s="1" customFormat="1" ht="84" customHeight="1" spans="1:12">
      <c r="A39" s="43">
        <v>17</v>
      </c>
      <c r="B39" s="44" t="s">
        <v>142</v>
      </c>
      <c r="C39" s="44" t="s">
        <v>143</v>
      </c>
      <c r="D39" s="44" t="s">
        <v>144</v>
      </c>
      <c r="E39" s="44">
        <v>300</v>
      </c>
      <c r="F39" s="44">
        <v>300</v>
      </c>
      <c r="G39" s="44"/>
      <c r="H39" s="44"/>
      <c r="I39" s="44"/>
      <c r="J39" s="58" t="s">
        <v>72</v>
      </c>
      <c r="K39" s="58" t="s">
        <v>15</v>
      </c>
      <c r="L39" s="45" t="s">
        <v>47</v>
      </c>
    </row>
    <row r="40" s="1" customFormat="1" ht="78" customHeight="1" spans="1:12">
      <c r="A40" s="43">
        <v>18</v>
      </c>
      <c r="B40" s="44" t="s">
        <v>145</v>
      </c>
      <c r="C40" s="44" t="s">
        <v>146</v>
      </c>
      <c r="D40" s="44" t="s">
        <v>144</v>
      </c>
      <c r="E40" s="44">
        <v>123</v>
      </c>
      <c r="F40" s="44">
        <v>123</v>
      </c>
      <c r="G40" s="44"/>
      <c r="H40" s="44"/>
      <c r="I40" s="44"/>
      <c r="J40" s="58" t="s">
        <v>72</v>
      </c>
      <c r="K40" s="58" t="s">
        <v>15</v>
      </c>
      <c r="L40" s="45" t="s">
        <v>42</v>
      </c>
    </row>
    <row r="41" s="1" customFormat="1" ht="60" customHeight="1" spans="1:12">
      <c r="A41" s="43">
        <v>19</v>
      </c>
      <c r="B41" s="44" t="s">
        <v>147</v>
      </c>
      <c r="C41" s="44" t="s">
        <v>148</v>
      </c>
      <c r="D41" s="44" t="s">
        <v>149</v>
      </c>
      <c r="E41" s="44">
        <v>300</v>
      </c>
      <c r="F41" s="44">
        <v>300</v>
      </c>
      <c r="G41" s="44"/>
      <c r="H41" s="44"/>
      <c r="I41" s="44"/>
      <c r="J41" s="58" t="s">
        <v>68</v>
      </c>
      <c r="K41" s="58" t="s">
        <v>15</v>
      </c>
      <c r="L41" s="45" t="s">
        <v>42</v>
      </c>
    </row>
    <row r="42" s="1" customFormat="1" ht="183" customHeight="1" spans="1:12">
      <c r="A42" s="43">
        <v>20</v>
      </c>
      <c r="B42" s="44" t="s">
        <v>150</v>
      </c>
      <c r="C42" s="44" t="s">
        <v>151</v>
      </c>
      <c r="D42" s="44" t="s">
        <v>138</v>
      </c>
      <c r="E42" s="44">
        <v>300</v>
      </c>
      <c r="F42" s="44">
        <v>300</v>
      </c>
      <c r="G42" s="44"/>
      <c r="H42" s="44"/>
      <c r="I42" s="44"/>
      <c r="J42" s="58" t="s">
        <v>46</v>
      </c>
      <c r="K42" s="58" t="s">
        <v>15</v>
      </c>
      <c r="L42" s="45" t="s">
        <v>42</v>
      </c>
    </row>
    <row r="43" s="1" customFormat="1" ht="91" customHeight="1" spans="1:12">
      <c r="A43" s="43">
        <v>21</v>
      </c>
      <c r="B43" s="44" t="s">
        <v>152</v>
      </c>
      <c r="C43" s="44" t="s">
        <v>153</v>
      </c>
      <c r="D43" s="44" t="s">
        <v>154</v>
      </c>
      <c r="E43" s="63">
        <v>300</v>
      </c>
      <c r="F43" s="63">
        <v>300</v>
      </c>
      <c r="G43" s="44"/>
      <c r="H43" s="63"/>
      <c r="I43" s="63"/>
      <c r="J43" s="64" t="s">
        <v>155</v>
      </c>
      <c r="K43" s="58" t="s">
        <v>15</v>
      </c>
      <c r="L43" s="45" t="s">
        <v>47</v>
      </c>
    </row>
    <row r="44" s="1" customFormat="1" ht="215" customHeight="1" spans="1:12">
      <c r="A44" s="43">
        <v>22</v>
      </c>
      <c r="B44" s="44" t="s">
        <v>156</v>
      </c>
      <c r="C44" s="65" t="s">
        <v>157</v>
      </c>
      <c r="D44" s="44" t="s">
        <v>158</v>
      </c>
      <c r="E44" s="63">
        <v>404.013</v>
      </c>
      <c r="F44" s="63">
        <v>404.013</v>
      </c>
      <c r="G44" s="44"/>
      <c r="H44" s="63"/>
      <c r="I44" s="63"/>
      <c r="J44" s="58" t="s">
        <v>15</v>
      </c>
      <c r="K44" s="58" t="s">
        <v>15</v>
      </c>
      <c r="L44" s="45" t="s">
        <v>47</v>
      </c>
    </row>
    <row r="45" s="1" customFormat="1" ht="350" customHeight="1" spans="1:12">
      <c r="A45" s="43">
        <v>23</v>
      </c>
      <c r="B45" s="44" t="s">
        <v>159</v>
      </c>
      <c r="C45" s="65" t="s">
        <v>160</v>
      </c>
      <c r="D45" s="44" t="s">
        <v>154</v>
      </c>
      <c r="E45" s="63">
        <v>91.59</v>
      </c>
      <c r="F45" s="63">
        <v>91.59</v>
      </c>
      <c r="G45" s="44"/>
      <c r="H45" s="63"/>
      <c r="I45" s="63"/>
      <c r="J45" s="64" t="s">
        <v>155</v>
      </c>
      <c r="K45" s="58" t="s">
        <v>15</v>
      </c>
      <c r="L45" s="45" t="s">
        <v>47</v>
      </c>
    </row>
    <row r="46" s="4" customFormat="1" ht="60" customHeight="1" spans="1:12">
      <c r="A46" s="43">
        <v>24</v>
      </c>
      <c r="B46" s="44" t="s">
        <v>161</v>
      </c>
      <c r="C46" s="44" t="s">
        <v>162</v>
      </c>
      <c r="D46" s="44" t="s">
        <v>163</v>
      </c>
      <c r="E46" s="44">
        <v>480</v>
      </c>
      <c r="F46" s="44">
        <v>480</v>
      </c>
      <c r="G46" s="44"/>
      <c r="H46" s="44"/>
      <c r="I46" s="44"/>
      <c r="J46" s="44" t="s">
        <v>15</v>
      </c>
      <c r="K46" s="44" t="s">
        <v>15</v>
      </c>
      <c r="L46" s="45" t="s">
        <v>47</v>
      </c>
    </row>
    <row r="47" s="4" customFormat="1" ht="78" customHeight="1" spans="1:12">
      <c r="A47" s="43">
        <v>25</v>
      </c>
      <c r="B47" s="44" t="s">
        <v>164</v>
      </c>
      <c r="C47" s="44" t="s">
        <v>165</v>
      </c>
      <c r="D47" s="44" t="s">
        <v>166</v>
      </c>
      <c r="E47" s="44">
        <v>300</v>
      </c>
      <c r="F47" s="44">
        <v>300</v>
      </c>
      <c r="G47" s="44"/>
      <c r="H47" s="44"/>
      <c r="I47" s="44"/>
      <c r="J47" s="44" t="s">
        <v>167</v>
      </c>
      <c r="K47" s="44" t="s">
        <v>15</v>
      </c>
      <c r="L47" s="66" t="s">
        <v>42</v>
      </c>
    </row>
    <row r="48" s="4" customFormat="1" ht="60" customHeight="1" spans="1:12">
      <c r="A48" s="43">
        <v>26</v>
      </c>
      <c r="B48" s="43" t="s">
        <v>168</v>
      </c>
      <c r="C48" s="43" t="s">
        <v>169</v>
      </c>
      <c r="D48" s="43" t="s">
        <v>170</v>
      </c>
      <c r="E48" s="43">
        <v>300</v>
      </c>
      <c r="F48" s="43">
        <v>300</v>
      </c>
      <c r="G48" s="44"/>
      <c r="H48" s="43"/>
      <c r="I48" s="43"/>
      <c r="J48" s="43" t="s">
        <v>167</v>
      </c>
      <c r="K48" s="43" t="s">
        <v>14</v>
      </c>
      <c r="L48" s="43" t="s">
        <v>42</v>
      </c>
    </row>
    <row r="49" s="1" customFormat="1" ht="114" customHeight="1" spans="1:12">
      <c r="A49" s="43">
        <v>27</v>
      </c>
      <c r="B49" s="43" t="s">
        <v>171</v>
      </c>
      <c r="C49" s="43" t="s">
        <v>172</v>
      </c>
      <c r="D49" s="43" t="s">
        <v>61</v>
      </c>
      <c r="E49" s="43">
        <v>10</v>
      </c>
      <c r="F49" s="43">
        <v>10</v>
      </c>
      <c r="G49" s="44"/>
      <c r="H49" s="43"/>
      <c r="I49" s="43"/>
      <c r="J49" s="43" t="s">
        <v>40</v>
      </c>
      <c r="K49" s="43" t="s">
        <v>15</v>
      </c>
      <c r="L49" s="43" t="s">
        <v>47</v>
      </c>
    </row>
    <row r="50" s="4" customFormat="1" ht="60" customHeight="1" spans="1:12">
      <c r="A50" s="43">
        <v>28</v>
      </c>
      <c r="B50" s="43" t="s">
        <v>173</v>
      </c>
      <c r="C50" s="43" t="s">
        <v>174</v>
      </c>
      <c r="D50" s="43" t="s">
        <v>144</v>
      </c>
      <c r="E50" s="43">
        <v>137.6</v>
      </c>
      <c r="F50" s="43">
        <v>137.6</v>
      </c>
      <c r="G50" s="44"/>
      <c r="H50" s="43"/>
      <c r="I50" s="43"/>
      <c r="J50" s="43" t="s">
        <v>72</v>
      </c>
      <c r="K50" s="43" t="s">
        <v>14</v>
      </c>
      <c r="L50" s="43" t="s">
        <v>47</v>
      </c>
    </row>
    <row r="51" s="3" customFormat="1" ht="60" customHeight="1" spans="1:12">
      <c r="A51" s="33"/>
      <c r="B51" s="50" t="s">
        <v>175</v>
      </c>
      <c r="C51" s="67"/>
      <c r="D51" s="67"/>
      <c r="E51" s="52">
        <f>SUM(E52:E57)</f>
        <v>2097.967</v>
      </c>
      <c r="F51" s="53">
        <f>SUM(F52:F57)</f>
        <v>1997.967</v>
      </c>
      <c r="G51" s="53">
        <f>SUM(G52:G57)</f>
        <v>100</v>
      </c>
      <c r="H51" s="53">
        <f>SUM(H52:H57)</f>
        <v>0</v>
      </c>
      <c r="I51" s="53">
        <f>SUM(I52:I57)</f>
        <v>0</v>
      </c>
      <c r="J51" s="53"/>
      <c r="K51" s="53"/>
      <c r="L51" s="68"/>
    </row>
    <row r="52" s="4" customFormat="1" ht="60" customHeight="1" spans="1:12">
      <c r="A52" s="43">
        <v>1</v>
      </c>
      <c r="B52" s="44" t="s">
        <v>176</v>
      </c>
      <c r="C52" s="44" t="s">
        <v>177</v>
      </c>
      <c r="D52" s="44" t="s">
        <v>178</v>
      </c>
      <c r="E52" s="46">
        <v>530</v>
      </c>
      <c r="F52" s="46">
        <v>530</v>
      </c>
      <c r="G52" s="44"/>
      <c r="H52" s="46"/>
      <c r="I52" s="46"/>
      <c r="J52" s="46" t="s">
        <v>179</v>
      </c>
      <c r="K52" s="46" t="s">
        <v>179</v>
      </c>
      <c r="L52" s="69" t="s">
        <v>42</v>
      </c>
    </row>
    <row r="53" s="1" customFormat="1" ht="60" customHeight="1" spans="1:12">
      <c r="A53" s="43">
        <v>2</v>
      </c>
      <c r="B53" s="58" t="s">
        <v>180</v>
      </c>
      <c r="C53" s="58" t="s">
        <v>181</v>
      </c>
      <c r="D53" s="44" t="s">
        <v>182</v>
      </c>
      <c r="E53" s="58">
        <v>700</v>
      </c>
      <c r="F53" s="58">
        <v>700</v>
      </c>
      <c r="G53" s="44"/>
      <c r="H53" s="58"/>
      <c r="I53" s="58"/>
      <c r="J53" s="58" t="s">
        <v>121</v>
      </c>
      <c r="K53" s="58" t="s">
        <v>16</v>
      </c>
      <c r="L53" s="45" t="s">
        <v>42</v>
      </c>
    </row>
    <row r="54" ht="60" customHeight="1" spans="1:12">
      <c r="A54" s="43">
        <v>3</v>
      </c>
      <c r="B54" s="44" t="s">
        <v>183</v>
      </c>
      <c r="C54" s="44" t="s">
        <v>184</v>
      </c>
      <c r="D54" s="44" t="s">
        <v>178</v>
      </c>
      <c r="E54" s="44">
        <v>200</v>
      </c>
      <c r="F54" s="44">
        <v>100</v>
      </c>
      <c r="G54" s="44">
        <v>100</v>
      </c>
      <c r="H54" s="44"/>
      <c r="I54" s="44"/>
      <c r="J54" s="58" t="s">
        <v>121</v>
      </c>
      <c r="K54" s="58" t="s">
        <v>16</v>
      </c>
      <c r="L54" s="69" t="s">
        <v>42</v>
      </c>
    </row>
    <row r="55" ht="60" customHeight="1" spans="1:12">
      <c r="A55" s="43">
        <v>4</v>
      </c>
      <c r="B55" s="58" t="s">
        <v>185</v>
      </c>
      <c r="C55" s="58" t="s">
        <v>186</v>
      </c>
      <c r="D55" s="44" t="s">
        <v>178</v>
      </c>
      <c r="E55" s="58">
        <v>400</v>
      </c>
      <c r="F55" s="58">
        <v>400</v>
      </c>
      <c r="G55" s="44"/>
      <c r="H55" s="58"/>
      <c r="I55" s="58"/>
      <c r="J55" s="58" t="s">
        <v>121</v>
      </c>
      <c r="K55" s="58" t="s">
        <v>16</v>
      </c>
      <c r="L55" s="69" t="s">
        <v>42</v>
      </c>
    </row>
    <row r="56" ht="60" customHeight="1" spans="1:12">
      <c r="A56" s="43">
        <v>5</v>
      </c>
      <c r="B56" s="44" t="s">
        <v>187</v>
      </c>
      <c r="C56" s="44" t="s">
        <v>188</v>
      </c>
      <c r="D56" s="44" t="s">
        <v>128</v>
      </c>
      <c r="E56" s="44">
        <v>265</v>
      </c>
      <c r="F56" s="49">
        <v>265</v>
      </c>
      <c r="G56" s="44"/>
      <c r="H56" s="44"/>
      <c r="I56" s="44"/>
      <c r="J56" s="44" t="s">
        <v>121</v>
      </c>
      <c r="K56" s="44" t="s">
        <v>15</v>
      </c>
      <c r="L56" s="66" t="s">
        <v>42</v>
      </c>
    </row>
    <row r="57" ht="133" customHeight="1" spans="1:12">
      <c r="A57" s="43">
        <v>6</v>
      </c>
      <c r="B57" s="43" t="s">
        <v>189</v>
      </c>
      <c r="C57" s="43" t="s">
        <v>190</v>
      </c>
      <c r="D57" s="43" t="s">
        <v>182</v>
      </c>
      <c r="E57" s="43">
        <v>2.967</v>
      </c>
      <c r="F57" s="43">
        <v>2.967</v>
      </c>
      <c r="G57" s="44"/>
      <c r="H57" s="43"/>
      <c r="I57" s="43"/>
      <c r="J57" s="43" t="s">
        <v>14</v>
      </c>
      <c r="K57" s="43" t="s">
        <v>14</v>
      </c>
      <c r="L57" s="43" t="s">
        <v>47</v>
      </c>
    </row>
  </sheetData>
  <autoFilter xmlns:etc="http://www.wps.cn/officeDocument/2017/etCustomData" ref="A5:L57" etc:filterBottomFollowUsedRange="0">
    <extLst/>
  </autoFilter>
  <mergeCells count="12">
    <mergeCell ref="A1:K1"/>
    <mergeCell ref="A2:K2"/>
    <mergeCell ref="C3:D3"/>
    <mergeCell ref="A3:A5"/>
    <mergeCell ref="B3:B5"/>
    <mergeCell ref="C4:C5"/>
    <mergeCell ref="D4:D5"/>
    <mergeCell ref="E3:E5"/>
    <mergeCell ref="J3:J5"/>
    <mergeCell ref="K3:K5"/>
    <mergeCell ref="L3:L5"/>
    <mergeCell ref="F3:I4"/>
  </mergeCells>
  <conditionalFormatting sqref="B11">
    <cfRule type="expression" dxfId="0" priority="10" stopIfTrue="1">
      <formula>AND(ISNUMBER(#REF!),#REF!&lt;200)</formula>
    </cfRule>
  </conditionalFormatting>
  <conditionalFormatting sqref="B13">
    <cfRule type="expression" dxfId="0" priority="60" stopIfTrue="1">
      <formula>AND(ISNUMBER(#REF!),#REF!&lt;200)</formula>
    </cfRule>
  </conditionalFormatting>
  <conditionalFormatting sqref="B16">
    <cfRule type="expression" dxfId="0" priority="58" stopIfTrue="1">
      <formula>AND(ISNUMBER(#REF!),#REF!&lt;200)</formula>
    </cfRule>
  </conditionalFormatting>
  <conditionalFormatting sqref="B17">
    <cfRule type="expression" dxfId="0" priority="57" stopIfTrue="1">
      <formula>AND(ISNUMBER(#REF!),#REF!&lt;200)</formula>
    </cfRule>
  </conditionalFormatting>
  <conditionalFormatting sqref="D17">
    <cfRule type="expression" dxfId="0" priority="54" stopIfTrue="1">
      <formula>AND(ISNUMBER(#REF!),#REF!&lt;200)</formula>
    </cfRule>
  </conditionalFormatting>
  <conditionalFormatting sqref="B18">
    <cfRule type="expression" dxfId="0" priority="56" stopIfTrue="1">
      <formula>AND(ISNUMBER(#REF!),#REF!&lt;200)</formula>
    </cfRule>
  </conditionalFormatting>
  <conditionalFormatting sqref="B19">
    <cfRule type="expression" dxfId="0" priority="55" stopIfTrue="1">
      <formula>AND(ISNUMBER(#REF!),#REF!&lt;200)</formula>
    </cfRule>
  </conditionalFormatting>
  <conditionalFormatting sqref="B21">
    <cfRule type="expression" dxfId="0" priority="59" stopIfTrue="1">
      <formula>AND(ISNUMBER(#REF!),#REF!&lt;200)</formula>
    </cfRule>
  </conditionalFormatting>
  <conditionalFormatting sqref="D23">
    <cfRule type="expression" dxfId="0" priority="49" stopIfTrue="1">
      <formula>AND(ISNUMBER(#REF!),#REF!&lt;200)</formula>
    </cfRule>
  </conditionalFormatting>
  <conditionalFormatting sqref="J23">
    <cfRule type="expression" dxfId="0" priority="39" stopIfTrue="1">
      <formula>AND(ISNUMBER(#REF!),#REF!&lt;200)</formula>
    </cfRule>
  </conditionalFormatting>
  <conditionalFormatting sqref="B25">
    <cfRule type="expression" dxfId="0" priority="53" stopIfTrue="1">
      <formula>AND(ISNUMBER(#REF!),#REF!&lt;200)</formula>
    </cfRule>
  </conditionalFormatting>
  <conditionalFormatting sqref="B26">
    <cfRule type="expression" dxfId="0" priority="52" stopIfTrue="1">
      <formula>AND(ISNUMBER(#REF!),#REF!&lt;200)</formula>
    </cfRule>
  </conditionalFormatting>
  <conditionalFormatting sqref="J27">
    <cfRule type="expression" dxfId="0" priority="47" stopIfTrue="1">
      <formula>AND(ISNUMBER(#REF!),#REF!&lt;200)</formula>
    </cfRule>
  </conditionalFormatting>
  <conditionalFormatting sqref="J28">
    <cfRule type="expression" dxfId="0" priority="46" stopIfTrue="1">
      <formula>AND(ISNUMBER(#REF!),#REF!&lt;200)</formula>
    </cfRule>
  </conditionalFormatting>
  <conditionalFormatting sqref="K28">
    <cfRule type="expression" dxfId="0" priority="36" stopIfTrue="1">
      <formula>AND(ISNUMBER(#REF!),#REF!&lt;200)</formula>
    </cfRule>
  </conditionalFormatting>
  <conditionalFormatting sqref="B32">
    <cfRule type="expression" dxfId="0" priority="51" stopIfTrue="1">
      <formula>AND(ISNUMBER(#REF!),#REF!&lt;200)</formula>
    </cfRule>
  </conditionalFormatting>
  <conditionalFormatting sqref="C32">
    <cfRule type="expression" dxfId="0" priority="50" stopIfTrue="1">
      <formula>AND(ISNUMBER(#REF!),#REF!&lt;200)</formula>
    </cfRule>
  </conditionalFormatting>
  <conditionalFormatting sqref="J36">
    <cfRule type="expression" dxfId="0" priority="44" stopIfTrue="1">
      <formula>AND(ISNUMBER(#REF!),#REF!&lt;200)</formula>
    </cfRule>
  </conditionalFormatting>
  <conditionalFormatting sqref="K36">
    <cfRule type="expression" dxfId="0" priority="34" stopIfTrue="1">
      <formula>AND(ISNUMBER(#REF!),#REF!&lt;200)</formula>
    </cfRule>
  </conditionalFormatting>
  <conditionalFormatting sqref="J37">
    <cfRule type="expression" dxfId="0" priority="43" stopIfTrue="1">
      <formula>AND(ISNUMBER(#REF!),#REF!&lt;200)</formula>
    </cfRule>
  </conditionalFormatting>
  <conditionalFormatting sqref="K37">
    <cfRule type="expression" dxfId="0" priority="33" stopIfTrue="1">
      <formula>AND(ISNUMBER(#REF!),#REF!&lt;200)</formula>
    </cfRule>
  </conditionalFormatting>
  <conditionalFormatting sqref="J38">
    <cfRule type="expression" dxfId="0" priority="42" stopIfTrue="1">
      <formula>AND(ISNUMBER(#REF!),#REF!&lt;200)</formula>
    </cfRule>
  </conditionalFormatting>
  <conditionalFormatting sqref="K38">
    <cfRule type="expression" dxfId="0" priority="32" stopIfTrue="1">
      <formula>AND(ISNUMBER(#REF!),#REF!&lt;200)</formula>
    </cfRule>
  </conditionalFormatting>
  <conditionalFormatting sqref="J41">
    <cfRule type="expression" dxfId="0" priority="40" stopIfTrue="1">
      <formula>AND(ISNUMBER(#REF!),#REF!&lt;200)</formula>
    </cfRule>
  </conditionalFormatting>
  <conditionalFormatting sqref="J42">
    <cfRule type="expression" dxfId="0" priority="37" stopIfTrue="1">
      <formula>AND(ISNUMBER(#REF!),#REF!&lt;200)</formula>
    </cfRule>
  </conditionalFormatting>
  <conditionalFormatting sqref="K42">
    <cfRule type="expression" dxfId="0" priority="27" stopIfTrue="1">
      <formula>AND(ISNUMBER(#REF!),#REF!&lt;200)</formula>
    </cfRule>
  </conditionalFormatting>
  <conditionalFormatting sqref="J44">
    <cfRule type="expression" dxfId="0" priority="18" stopIfTrue="1">
      <formula>AND(ISNUMBER(#REF!),#REF!&lt;200)</formula>
    </cfRule>
  </conditionalFormatting>
  <conditionalFormatting sqref="K45">
    <cfRule type="expression" dxfId="0" priority="28" stopIfTrue="1">
      <formula>AND(ISNUMBER(#REF!),#REF!&lt;200)</formula>
    </cfRule>
  </conditionalFormatting>
  <conditionalFormatting sqref="J46">
    <cfRule type="expression" dxfId="0" priority="9" stopIfTrue="1">
      <formula>AND(ISNUMBER(#REF!),#REF!&lt;200)</formula>
    </cfRule>
  </conditionalFormatting>
  <conditionalFormatting sqref="J47">
    <cfRule type="expression" dxfId="0" priority="38" stopIfTrue="1">
      <formula>AND(ISNUMBER(#REF!),#REF!&lt;200)</formula>
    </cfRule>
  </conditionalFormatting>
  <conditionalFormatting sqref="J48">
    <cfRule type="expression" dxfId="0" priority="14" stopIfTrue="1">
      <formula>AND(ISNUMBER(#REF!),#REF!&lt;200)</formula>
    </cfRule>
  </conditionalFormatting>
  <conditionalFormatting sqref="K48">
    <cfRule type="expression" dxfId="0" priority="15" stopIfTrue="1">
      <formula>AND(ISNUMBER(#REF!),#REF!&lt;200)</formula>
    </cfRule>
  </conditionalFormatting>
  <conditionalFormatting sqref="J49:K49">
    <cfRule type="expression" dxfId="0" priority="11" stopIfTrue="1">
      <formula>AND(ISNUMBER(#REF!),#REF!&lt;200)</formula>
    </cfRule>
  </conditionalFormatting>
  <conditionalFormatting sqref="J50">
    <cfRule type="expression" dxfId="0" priority="12" stopIfTrue="1">
      <formula>AND(ISNUMBER(#REF!),#REF!&lt;200)</formula>
    </cfRule>
  </conditionalFormatting>
  <conditionalFormatting sqref="K50">
    <cfRule type="expression" dxfId="0" priority="13" stopIfTrue="1">
      <formula>AND(ISNUMBER(#REF!),#REF!&lt;200)</formula>
    </cfRule>
  </conditionalFormatting>
  <conditionalFormatting sqref="B53">
    <cfRule type="expression" dxfId="0" priority="26" stopIfTrue="1">
      <formula>AND(ISNUMBER(#REF!),#REF!&lt;200)</formula>
    </cfRule>
  </conditionalFormatting>
  <conditionalFormatting sqref="C53">
    <cfRule type="expression" dxfId="0" priority="24" stopIfTrue="1">
      <formula>AND(ISNUMBER(#REF!),#REF!&lt;200)</formula>
    </cfRule>
  </conditionalFormatting>
  <conditionalFormatting sqref="E53:I53">
    <cfRule type="expression" dxfId="0" priority="22" stopIfTrue="1">
      <formula>AND(ISNUMBER(#REF!),#REF!&lt;200)</formula>
    </cfRule>
  </conditionalFormatting>
  <conditionalFormatting sqref="J53:K53">
    <cfRule type="expression" dxfId="0" priority="20" stopIfTrue="1">
      <formula>AND(ISNUMBER(#REF!),#REF!&lt;200)</formula>
    </cfRule>
  </conditionalFormatting>
  <conditionalFormatting sqref="J54">
    <cfRule type="expression" dxfId="0" priority="4" stopIfTrue="1">
      <formula>AND(ISNUMBER(#REF!),#REF!&lt;200)</formula>
    </cfRule>
  </conditionalFormatting>
  <conditionalFormatting sqref="K54">
    <cfRule type="expression" dxfId="0" priority="2" stopIfTrue="1">
      <formula>AND(ISNUMBER(#REF!),#REF!&lt;200)</formula>
    </cfRule>
  </conditionalFormatting>
  <conditionalFormatting sqref="B55">
    <cfRule type="expression" dxfId="0" priority="25" stopIfTrue="1">
      <formula>AND(ISNUMBER(#REF!),#REF!&lt;200)</formula>
    </cfRule>
  </conditionalFormatting>
  <conditionalFormatting sqref="C55">
    <cfRule type="expression" dxfId="0" priority="23" stopIfTrue="1">
      <formula>AND(ISNUMBER(#REF!),#REF!&lt;200)</formula>
    </cfRule>
  </conditionalFormatting>
  <conditionalFormatting sqref="E55:I55">
    <cfRule type="expression" dxfId="0" priority="21" stopIfTrue="1">
      <formula>AND(ISNUMBER(#REF!),#REF!&lt;200)</formula>
    </cfRule>
  </conditionalFormatting>
  <conditionalFormatting sqref="J55">
    <cfRule type="expression" dxfId="0" priority="3" stopIfTrue="1">
      <formula>AND(ISNUMBER(#REF!),#REF!&lt;200)</formula>
    </cfRule>
  </conditionalFormatting>
  <conditionalFormatting sqref="K55">
    <cfRule type="expression" dxfId="0" priority="1" stopIfTrue="1">
      <formula>AND(ISNUMBER(#REF!),#REF!&lt;200)</formula>
    </cfRule>
  </conditionalFormatting>
  <conditionalFormatting sqref="J57">
    <cfRule type="expression" dxfId="0" priority="16" stopIfTrue="1">
      <formula>AND(ISNUMBER(#REF!),#REF!&lt;200)</formula>
    </cfRule>
  </conditionalFormatting>
  <conditionalFormatting sqref="K57">
    <cfRule type="expression" dxfId="0" priority="17" stopIfTrue="1">
      <formula>AND(ISNUMBER(#REF!),#REF!&lt;200)</formula>
    </cfRule>
  </conditionalFormatting>
  <conditionalFormatting sqref="J29:J30">
    <cfRule type="expression" dxfId="0" priority="45" stopIfTrue="1">
      <formula>AND(ISNUMBER(#REF!),#REF!&lt;200)</formula>
    </cfRule>
  </conditionalFormatting>
  <conditionalFormatting sqref="J39:J40">
    <cfRule type="expression" dxfId="0" priority="41" stopIfTrue="1">
      <formula>AND(ISNUMBER(#REF!),#REF!&lt;200)</formula>
    </cfRule>
  </conditionalFormatting>
  <conditionalFormatting sqref="K29:K30">
    <cfRule type="expression" dxfId="0" priority="35" stopIfTrue="1">
      <formula>AND(ISNUMBER(#REF!),#REF!&lt;200)</formula>
    </cfRule>
  </conditionalFormatting>
  <conditionalFormatting sqref="K39:K40">
    <cfRule type="expression" dxfId="0" priority="31" stopIfTrue="1">
      <formula>AND(ISNUMBER(#REF!),#REF!&lt;200)</formula>
    </cfRule>
  </conditionalFormatting>
  <conditionalFormatting sqref="K46:K47">
    <cfRule type="expression" dxfId="0" priority="29" stopIfTrue="1">
      <formula>AND(ISNUMBER(#REF!),#REF!&lt;200)</formula>
    </cfRule>
  </conditionalFormatting>
  <conditionalFormatting sqref="B6:B7 B22 B51">
    <cfRule type="expression" dxfId="0" priority="61" stopIfTrue="1">
      <formula>AND(ISNUMBER(#REF!),#REF!&lt;200)</formula>
    </cfRule>
  </conditionalFormatting>
  <conditionalFormatting sqref="K41 K43:K44">
    <cfRule type="expression" dxfId="0" priority="30" stopIfTrue="1">
      <formula>AND(ISNUMBER(#REF!),#REF!&lt;200)</formula>
    </cfRule>
  </conditionalFormatting>
  <dataValidations count="2">
    <dataValidation allowBlank="1" showInputMessage="1" showErrorMessage="1" sqref="J23 J35 J53:J55"/>
    <dataValidation type="list" allowBlank="1" showInputMessage="1" showErrorMessage="1" sqref="L57 L48:L50">
      <formula1>"新建,续建"</formula1>
    </dataValidation>
  </dataValidations>
  <pageMargins left="0.196527777777778" right="0.156944444444444" top="0.511805555555556" bottom="0.472222222222222" header="0.5" footer="0.5"/>
  <pageSetup paperSize="9" scale="37" fitToHeight="0" orientation="landscape" horizontalDpi="600"/>
  <headerFooter/>
  <ignoredErrors>
    <ignoredError sqref="G22" formula="1"/>
  </ignoredErrors>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汇总</vt: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2023-05-14T03:15:00Z</dcterms:created>
  <dcterms:modified xsi:type="dcterms:W3CDTF">2026-04-14T11:11:15Z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A901E09459D44C5AB0A309B75390DAC3_12</vt:lpwstr>
  </property>
  <property fmtid="{D5CDD505-2E9C-101B-9397-08002B2CF9AE}" pid="4" name="CalculationRule">
    <vt:i4>0</vt:i4>
  </property>
  <property fmtid="{D5CDD505-2E9C-101B-9397-08002B2CF9AE}" pid="5" name="KSOReadingLayout">
    <vt:bool>true</vt:bool>
  </property>
</Properties>
</file>